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Валя Гамлетовна\Desktop\"/>
    </mc:Choice>
  </mc:AlternateContent>
  <xr:revisionPtr revIDLastSave="0" documentId="13_ncr:1_{109A6548-003C-4E56-ABCE-66553A99535B}" xr6:coauthVersionLast="36" xr6:coauthVersionMax="36" xr10:uidLastSave="{00000000-0000-0000-0000-000000000000}"/>
  <bookViews>
    <workbookView xWindow="0" yWindow="0" windowWidth="14370" windowHeight="6255" activeTab="1" xr2:uid="{00000000-000D-0000-FFFF-FFFF00000000}"/>
  </bookViews>
  <sheets>
    <sheet name="Пояснительная записка" sheetId="4" r:id="rId1"/>
    <sheet name="График оценочных процедур" sheetId="5" r:id="rId2"/>
  </sheets>
  <definedNames>
    <definedName name="_xlnm.Print_Titles" localSheetId="1">'График оценочных процедур'!$1:$8</definedName>
    <definedName name="_xlnm.Print_Area" localSheetId="1">'График оценочных процедур'!$A$1:$AY$348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Q334" i="5" l="1"/>
  <c r="AQ335" i="5"/>
  <c r="AQ336" i="5"/>
  <c r="AQ337" i="5"/>
  <c r="AQ338" i="5"/>
  <c r="AQ339" i="5"/>
  <c r="AQ340" i="5"/>
  <c r="AQ341" i="5"/>
  <c r="AQ342" i="5"/>
  <c r="AQ343" i="5"/>
  <c r="AQ344" i="5"/>
  <c r="AQ345" i="5"/>
  <c r="AQ346" i="5"/>
  <c r="AQ347" i="5"/>
  <c r="AQ333" i="5"/>
  <c r="AQ314" i="5"/>
  <c r="AQ315" i="5"/>
  <c r="AQ316" i="5"/>
  <c r="AQ317" i="5"/>
  <c r="AQ318" i="5"/>
  <c r="AQ319" i="5"/>
  <c r="AQ320" i="5"/>
  <c r="AQ321" i="5"/>
  <c r="AQ322" i="5"/>
  <c r="AQ323" i="5"/>
  <c r="AQ324" i="5"/>
  <c r="AQ325" i="5"/>
  <c r="AQ326" i="5"/>
  <c r="AQ327" i="5"/>
  <c r="AQ328" i="5"/>
  <c r="AQ313" i="5"/>
  <c r="AQ278" i="5"/>
  <c r="AQ279" i="5"/>
  <c r="AQ280" i="5"/>
  <c r="AQ281" i="5"/>
  <c r="AQ282" i="5"/>
  <c r="AQ283" i="5"/>
  <c r="AQ284" i="5"/>
  <c r="AQ285" i="5"/>
  <c r="AQ286" i="5"/>
  <c r="AQ287" i="5"/>
  <c r="AQ288" i="5"/>
  <c r="AQ289" i="5"/>
  <c r="AQ290" i="5"/>
  <c r="AQ291" i="5"/>
  <c r="AQ292" i="5"/>
  <c r="AQ293" i="5"/>
  <c r="AQ294" i="5"/>
  <c r="AQ295" i="5"/>
  <c r="AQ296" i="5"/>
  <c r="AQ297" i="5"/>
  <c r="AQ298" i="5"/>
  <c r="AQ299" i="5"/>
  <c r="AQ300" i="5"/>
  <c r="AQ301" i="5"/>
  <c r="AQ302" i="5"/>
  <c r="AQ303" i="5"/>
  <c r="AQ304" i="5"/>
  <c r="AQ305" i="5"/>
  <c r="AQ306" i="5"/>
  <c r="AQ307" i="5"/>
  <c r="AQ308" i="5"/>
  <c r="AQ277" i="5"/>
  <c r="AQ226" i="5"/>
  <c r="AQ227" i="5"/>
  <c r="AQ228" i="5"/>
  <c r="AQ229" i="5"/>
  <c r="AQ230" i="5"/>
  <c r="AQ231" i="5"/>
  <c r="AQ232" i="5"/>
  <c r="AQ233" i="5"/>
  <c r="AQ234" i="5"/>
  <c r="AQ235" i="5"/>
  <c r="AQ236" i="5"/>
  <c r="AQ237" i="5"/>
  <c r="AQ238" i="5"/>
  <c r="AQ239" i="5"/>
  <c r="AQ240" i="5"/>
  <c r="AQ241" i="5"/>
  <c r="AQ242" i="5"/>
  <c r="AQ243" i="5"/>
  <c r="AQ244" i="5"/>
  <c r="AQ245" i="5"/>
  <c r="AQ246" i="5"/>
  <c r="AQ247" i="5"/>
  <c r="AQ248" i="5"/>
  <c r="AQ249" i="5"/>
  <c r="AQ250" i="5"/>
  <c r="AQ251" i="5"/>
  <c r="AQ252" i="5"/>
  <c r="AQ253" i="5"/>
  <c r="AQ254" i="5"/>
  <c r="AQ255" i="5"/>
  <c r="AQ256" i="5"/>
  <c r="AQ257" i="5"/>
  <c r="AQ258" i="5"/>
  <c r="AQ259" i="5"/>
  <c r="AQ260" i="5"/>
  <c r="AQ261" i="5"/>
  <c r="AQ262" i="5"/>
  <c r="AQ263" i="5"/>
  <c r="AQ264" i="5"/>
  <c r="AQ265" i="5"/>
  <c r="AQ266" i="5"/>
  <c r="AQ267" i="5"/>
  <c r="AQ268" i="5"/>
  <c r="AQ269" i="5"/>
  <c r="AQ270" i="5"/>
  <c r="AQ271" i="5"/>
  <c r="AQ272" i="5"/>
  <c r="AQ225" i="5"/>
  <c r="AQ192" i="5"/>
  <c r="AQ193" i="5"/>
  <c r="AQ194" i="5"/>
  <c r="AQ195" i="5"/>
  <c r="AQ196" i="5"/>
  <c r="AQ197" i="5"/>
  <c r="AQ198" i="5"/>
  <c r="AQ199" i="5"/>
  <c r="AQ200" i="5"/>
  <c r="AQ201" i="5"/>
  <c r="AQ202" i="5"/>
  <c r="AQ203" i="5"/>
  <c r="AQ204" i="5"/>
  <c r="AQ205" i="5"/>
  <c r="AQ206" i="5"/>
  <c r="AQ207" i="5"/>
  <c r="AQ208" i="5"/>
  <c r="AQ209" i="5"/>
  <c r="AQ210" i="5"/>
  <c r="AQ211" i="5"/>
  <c r="AQ212" i="5"/>
  <c r="AQ213" i="5"/>
  <c r="AQ214" i="5"/>
  <c r="AQ215" i="5"/>
  <c r="AQ216" i="5"/>
  <c r="AQ217" i="5"/>
  <c r="AQ218" i="5"/>
  <c r="AQ219" i="5"/>
  <c r="AQ220" i="5"/>
  <c r="AQ191" i="5"/>
  <c r="AQ166" i="5"/>
  <c r="AQ167" i="5"/>
  <c r="AQ168" i="5"/>
  <c r="AQ169" i="5"/>
  <c r="AQ170" i="5"/>
  <c r="AQ171" i="5"/>
  <c r="AQ172" i="5"/>
  <c r="AQ173" i="5"/>
  <c r="AQ174" i="5"/>
  <c r="AQ175" i="5"/>
  <c r="AQ176" i="5"/>
  <c r="AQ177" i="5"/>
  <c r="AQ178" i="5"/>
  <c r="AQ179" i="5"/>
  <c r="AQ180" i="5"/>
  <c r="AQ181" i="5"/>
  <c r="AQ182" i="5"/>
  <c r="AQ183" i="5"/>
  <c r="AQ184" i="5"/>
  <c r="AQ185" i="5"/>
  <c r="AQ186" i="5"/>
  <c r="AQ165" i="5"/>
  <c r="AQ129" i="5"/>
  <c r="AQ130" i="5"/>
  <c r="AQ131" i="5"/>
  <c r="AQ132" i="5"/>
  <c r="AQ133" i="5"/>
  <c r="AQ134" i="5"/>
  <c r="AQ135" i="5"/>
  <c r="AQ136" i="5"/>
  <c r="AQ137" i="5"/>
  <c r="AQ138" i="5"/>
  <c r="AQ139" i="5"/>
  <c r="AQ140" i="5"/>
  <c r="AQ141" i="5"/>
  <c r="AQ142" i="5"/>
  <c r="AQ143" i="5"/>
  <c r="AQ144" i="5"/>
  <c r="AQ145" i="5"/>
  <c r="AQ146" i="5"/>
  <c r="AQ147" i="5"/>
  <c r="AQ148" i="5"/>
  <c r="AQ149" i="5"/>
  <c r="AQ150" i="5"/>
  <c r="AQ151" i="5"/>
  <c r="AQ152" i="5"/>
  <c r="AQ153" i="5"/>
  <c r="AQ154" i="5"/>
  <c r="AQ155" i="5"/>
  <c r="AQ156" i="5"/>
  <c r="AQ157" i="5"/>
  <c r="AQ158" i="5"/>
  <c r="AQ159" i="5"/>
  <c r="AQ160" i="5"/>
  <c r="AQ128" i="5"/>
  <c r="AQ123" i="5"/>
  <c r="AQ122" i="5"/>
  <c r="AQ121" i="5"/>
  <c r="AQ120" i="5"/>
  <c r="AQ119" i="5"/>
  <c r="AQ118" i="5"/>
  <c r="AQ117" i="5"/>
  <c r="AQ116" i="5"/>
  <c r="AQ115" i="5"/>
  <c r="AQ114" i="5"/>
  <c r="AQ113" i="5"/>
  <c r="AQ112" i="5"/>
  <c r="AQ111" i="5"/>
  <c r="AQ110" i="5"/>
  <c r="AQ109" i="5"/>
  <c r="AQ108" i="5"/>
  <c r="AQ107" i="5"/>
  <c r="AQ106" i="5"/>
  <c r="AQ105" i="5"/>
  <c r="AQ104" i="5"/>
  <c r="AQ103" i="5"/>
  <c r="AQ102" i="5"/>
  <c r="AQ101" i="5"/>
  <c r="AQ100" i="5"/>
  <c r="AQ99" i="5"/>
  <c r="AQ98" i="5"/>
  <c r="AQ97" i="5"/>
  <c r="AQ96" i="5"/>
  <c r="AQ95" i="5"/>
  <c r="AQ94" i="5"/>
  <c r="AR344" i="5" l="1"/>
  <c r="AR347" i="5"/>
  <c r="AR346" i="5"/>
  <c r="AR345" i="5"/>
  <c r="AR343" i="5"/>
  <c r="AR342" i="5"/>
  <c r="AR341" i="5"/>
  <c r="AR340" i="5"/>
  <c r="AR339" i="5"/>
  <c r="AR338" i="5"/>
  <c r="AR337" i="5"/>
  <c r="AR336" i="5"/>
  <c r="AR335" i="5"/>
  <c r="AR334" i="5"/>
  <c r="AR333" i="5"/>
  <c r="AR328" i="5"/>
  <c r="AR327" i="5"/>
  <c r="AR326" i="5"/>
  <c r="AR325" i="5"/>
  <c r="AR324" i="5"/>
  <c r="AR323" i="5"/>
  <c r="AR322" i="5"/>
  <c r="AR321" i="5"/>
  <c r="AR320" i="5"/>
  <c r="AR319" i="5"/>
  <c r="AR315" i="5"/>
  <c r="AR314" i="5"/>
  <c r="AR313" i="5"/>
  <c r="AR308" i="5"/>
  <c r="AR307" i="5"/>
  <c r="AR304" i="5"/>
  <c r="AR305" i="5"/>
  <c r="AR306" i="5"/>
  <c r="AR303" i="5"/>
  <c r="AR300" i="5"/>
  <c r="AR301" i="5"/>
  <c r="AR302" i="5"/>
  <c r="AR299" i="5"/>
  <c r="AR298" i="5"/>
  <c r="AR297" i="5"/>
  <c r="AR296" i="5"/>
  <c r="AR295" i="5"/>
  <c r="AR294" i="5"/>
  <c r="AR293" i="5"/>
  <c r="AR292" i="5"/>
  <c r="AR291" i="5"/>
  <c r="AR288" i="5"/>
  <c r="AR289" i="5"/>
  <c r="AR290" i="5"/>
  <c r="AR287" i="5"/>
  <c r="AR278" i="5"/>
  <c r="AR279" i="5"/>
  <c r="AR280" i="5"/>
  <c r="AR281" i="5"/>
  <c r="AR282" i="5"/>
  <c r="AR283" i="5"/>
  <c r="AR284" i="5"/>
  <c r="AR285" i="5"/>
  <c r="AR286" i="5"/>
  <c r="AR277" i="5"/>
  <c r="AR272" i="5"/>
  <c r="AR271" i="5"/>
  <c r="AR270" i="5"/>
  <c r="AR262" i="5"/>
  <c r="AR263" i="5"/>
  <c r="AR264" i="5"/>
  <c r="AR265" i="5"/>
  <c r="AR266" i="5"/>
  <c r="AR267" i="5"/>
  <c r="AR268" i="5"/>
  <c r="AR269" i="5"/>
  <c r="AR261" i="5"/>
  <c r="AR250" i="5"/>
  <c r="AR251" i="5"/>
  <c r="AR252" i="5"/>
  <c r="AR253" i="5"/>
  <c r="AR254" i="5"/>
  <c r="AR255" i="5"/>
  <c r="AR256" i="5"/>
  <c r="AR257" i="5"/>
  <c r="AR258" i="5"/>
  <c r="AR259" i="5"/>
  <c r="AR260" i="5"/>
  <c r="AR249" i="5"/>
  <c r="AR247" i="5"/>
  <c r="AR248" i="5"/>
  <c r="AR246" i="5"/>
  <c r="AR241" i="5"/>
  <c r="AR242" i="5"/>
  <c r="AR243" i="5"/>
  <c r="AR244" i="5"/>
  <c r="AR245" i="5"/>
  <c r="AR240" i="5"/>
  <c r="AR238" i="5"/>
  <c r="AR239" i="5"/>
  <c r="AR237" i="5"/>
  <c r="AR232" i="5"/>
  <c r="AR233" i="5"/>
  <c r="AR234" i="5"/>
  <c r="AR235" i="5"/>
  <c r="AR236" i="5"/>
  <c r="AR231" i="5"/>
  <c r="AR229" i="5"/>
  <c r="AR230" i="5"/>
  <c r="AR228" i="5"/>
  <c r="AR226" i="5"/>
  <c r="AR227" i="5"/>
  <c r="AR225" i="5"/>
  <c r="AR218" i="5"/>
  <c r="AR219" i="5"/>
  <c r="AR220" i="5"/>
  <c r="AR217" i="5"/>
  <c r="AR212" i="5"/>
  <c r="AR213" i="5"/>
  <c r="AR214" i="5"/>
  <c r="AR215" i="5"/>
  <c r="AR216" i="5"/>
  <c r="AR211" i="5"/>
  <c r="AR208" i="5"/>
  <c r="AR209" i="5"/>
  <c r="AR210" i="5"/>
  <c r="AR207" i="5"/>
  <c r="AR206" i="5"/>
  <c r="AR205" i="5"/>
  <c r="AR202" i="5"/>
  <c r="AR203" i="5"/>
  <c r="AR204" i="5"/>
  <c r="AR201" i="5"/>
  <c r="AR200" i="5"/>
  <c r="AR199" i="5"/>
  <c r="AR196" i="5"/>
  <c r="AR197" i="5"/>
  <c r="AR198" i="5"/>
  <c r="AR195" i="5"/>
  <c r="AR194" i="5"/>
  <c r="AR193" i="5"/>
  <c r="AR192" i="5"/>
  <c r="AR191" i="5"/>
  <c r="AR184" i="5"/>
  <c r="AR185" i="5"/>
  <c r="AR186" i="5"/>
  <c r="AR183" i="5"/>
  <c r="AR176" i="5"/>
  <c r="AR177" i="5"/>
  <c r="AR178" i="5"/>
  <c r="AR179" i="5"/>
  <c r="AR180" i="5"/>
  <c r="AR181" i="5"/>
  <c r="AR182" i="5"/>
  <c r="AR175" i="5"/>
  <c r="AR174" i="5"/>
  <c r="AR173" i="5"/>
  <c r="AR172" i="5"/>
  <c r="AR171" i="5"/>
  <c r="AR168" i="5"/>
  <c r="AR169" i="5"/>
  <c r="AR170" i="5"/>
  <c r="AR167" i="5"/>
  <c r="AR166" i="5"/>
  <c r="AR165" i="5"/>
  <c r="AR156" i="5"/>
  <c r="AR157" i="5"/>
  <c r="AR158" i="5"/>
  <c r="AR159" i="5"/>
  <c r="AR160" i="5"/>
  <c r="AR155" i="5"/>
  <c r="AR144" i="5"/>
  <c r="AR145" i="5"/>
  <c r="AR146" i="5"/>
  <c r="AR147" i="5"/>
  <c r="AR148" i="5"/>
  <c r="AR149" i="5"/>
  <c r="AR150" i="5"/>
  <c r="AR151" i="5"/>
  <c r="AR152" i="5"/>
  <c r="AR153" i="5"/>
  <c r="AR154" i="5"/>
  <c r="AR143" i="5"/>
  <c r="AR141" i="5"/>
  <c r="AR142" i="5"/>
  <c r="AR140" i="5"/>
  <c r="AR138" i="5"/>
  <c r="AR139" i="5"/>
  <c r="AR137" i="5"/>
  <c r="AR132" i="5"/>
  <c r="AR133" i="5"/>
  <c r="AR134" i="5"/>
  <c r="AR135" i="5"/>
  <c r="AR136" i="5"/>
  <c r="AR131" i="5"/>
  <c r="AR129" i="5"/>
  <c r="AR130" i="5"/>
  <c r="AR128" i="5"/>
  <c r="AR110" i="5"/>
  <c r="AR111" i="5"/>
  <c r="AR112" i="5"/>
  <c r="AR113" i="5"/>
  <c r="AR114" i="5"/>
  <c r="AR115" i="5"/>
  <c r="AR116" i="5"/>
  <c r="AR117" i="5"/>
  <c r="AR118" i="5"/>
  <c r="AR119" i="5"/>
  <c r="AR120" i="5"/>
  <c r="AR109" i="5"/>
  <c r="AR79" i="5"/>
  <c r="AR80" i="5"/>
  <c r="AR81" i="5"/>
  <c r="AR82" i="5"/>
  <c r="AR83" i="5"/>
  <c r="AR84" i="5"/>
  <c r="AR85" i="5"/>
  <c r="AR86" i="5"/>
  <c r="AR78" i="5"/>
  <c r="AR48" i="5"/>
  <c r="AR49" i="5"/>
  <c r="AR50" i="5"/>
  <c r="AR51" i="5"/>
  <c r="AR52" i="5"/>
  <c r="AR53" i="5"/>
  <c r="AR54" i="5"/>
  <c r="AR55" i="5"/>
  <c r="AR47" i="5"/>
  <c r="AR27" i="5"/>
  <c r="AR26" i="5"/>
  <c r="AR21" i="5"/>
  <c r="AR22" i="5"/>
  <c r="AR23" i="5"/>
  <c r="AR24" i="5"/>
  <c r="AR25" i="5"/>
  <c r="AR20" i="5"/>
  <c r="AS340" i="5" l="1"/>
  <c r="AS341" i="5"/>
  <c r="AS342" i="5"/>
  <c r="AS344" i="5"/>
  <c r="AS345" i="5"/>
  <c r="AS346" i="5"/>
  <c r="AS347" i="5"/>
  <c r="AS338" i="5"/>
  <c r="AS339" i="5"/>
  <c r="AS343" i="5"/>
  <c r="AS319" i="5" l="1"/>
  <c r="AS321" i="5"/>
  <c r="AS322" i="5"/>
  <c r="AS323" i="5"/>
  <c r="AS324" i="5"/>
  <c r="AS325" i="5"/>
  <c r="AS326" i="5"/>
  <c r="AS327" i="5"/>
  <c r="AS328" i="5"/>
  <c r="AS320" i="5"/>
  <c r="AS290" i="5"/>
  <c r="AS291" i="5"/>
  <c r="AS292" i="5"/>
  <c r="AS293" i="5"/>
  <c r="AS294" i="5"/>
  <c r="AS295" i="5"/>
  <c r="AS296" i="5"/>
  <c r="AS297" i="5"/>
  <c r="AS298" i="5"/>
  <c r="AS299" i="5"/>
  <c r="AS300" i="5"/>
  <c r="AS301" i="5"/>
  <c r="AS302" i="5"/>
  <c r="AS303" i="5"/>
  <c r="AS304" i="5"/>
  <c r="AS305" i="5"/>
  <c r="AS306" i="5"/>
  <c r="AS246" i="5"/>
  <c r="AS247" i="5"/>
  <c r="AS248" i="5"/>
  <c r="AS249" i="5"/>
  <c r="AS250" i="5"/>
  <c r="AS251" i="5"/>
  <c r="AS252" i="5"/>
  <c r="AS253" i="5"/>
  <c r="AS254" i="5"/>
  <c r="AS255" i="5"/>
  <c r="AS256" i="5"/>
  <c r="AS257" i="5"/>
  <c r="AS258" i="5"/>
  <c r="AS259" i="5"/>
  <c r="AS260" i="5"/>
  <c r="AS261" i="5"/>
  <c r="AS262" i="5"/>
  <c r="AS263" i="5"/>
  <c r="AS264" i="5"/>
  <c r="AS265" i="5"/>
  <c r="AS266" i="5"/>
  <c r="AS267" i="5"/>
  <c r="AS268" i="5"/>
  <c r="AS269" i="5"/>
  <c r="AS270" i="5"/>
  <c r="AS211" i="5"/>
  <c r="AS212" i="5"/>
  <c r="AS213" i="5"/>
  <c r="AS214" i="5"/>
  <c r="AS215" i="5"/>
  <c r="AS216" i="5"/>
  <c r="AS217" i="5"/>
  <c r="AS218" i="5"/>
  <c r="AS219" i="5"/>
  <c r="AS220" i="5"/>
  <c r="AS208" i="5"/>
  <c r="AS209" i="5"/>
  <c r="AS210" i="5"/>
  <c r="AS179" i="5"/>
  <c r="AS180" i="5"/>
  <c r="AS181" i="5"/>
  <c r="AS182" i="5"/>
  <c r="AS183" i="5"/>
  <c r="AS184" i="5"/>
  <c r="AS185" i="5"/>
  <c r="AS186" i="5"/>
  <c r="AS132" i="5" l="1"/>
  <c r="AS156" i="5"/>
  <c r="AS157" i="5"/>
  <c r="AS158" i="5"/>
  <c r="AS159" i="5"/>
  <c r="AS160" i="5"/>
  <c r="AS155" i="5"/>
  <c r="AS147" i="5"/>
  <c r="AS148" i="5"/>
  <c r="AS149" i="5"/>
  <c r="AS150" i="5"/>
  <c r="AS151" i="5"/>
  <c r="AS152" i="5"/>
  <c r="AS153" i="5"/>
  <c r="AS154" i="5"/>
  <c r="AS146" i="5"/>
  <c r="AR122" i="5"/>
  <c r="AR123" i="5"/>
  <c r="AR121" i="5"/>
  <c r="AR57" i="5"/>
  <c r="AR58" i="5"/>
  <c r="AR56" i="5"/>
  <c r="AR88" i="5"/>
  <c r="AR89" i="5"/>
  <c r="AR87" i="5"/>
  <c r="AS111" i="5"/>
  <c r="AS112" i="5"/>
  <c r="AS113" i="5"/>
  <c r="AS114" i="5"/>
  <c r="AS115" i="5"/>
  <c r="AS116" i="5"/>
  <c r="AS117" i="5"/>
  <c r="AS118" i="5"/>
  <c r="AR106" i="5"/>
  <c r="AR107" i="5"/>
  <c r="AR108" i="5"/>
  <c r="AR104" i="5"/>
  <c r="AR105" i="5"/>
  <c r="AR103" i="5"/>
  <c r="AR100" i="5"/>
  <c r="AR101" i="5"/>
  <c r="AR102" i="5"/>
  <c r="AR98" i="5"/>
  <c r="AR99" i="5"/>
  <c r="AR97" i="5"/>
  <c r="AR95" i="5"/>
  <c r="AR96" i="5"/>
  <c r="AR94" i="5"/>
  <c r="AS145" i="5"/>
  <c r="AS144" i="5"/>
  <c r="AS143" i="5"/>
  <c r="AS142" i="5"/>
  <c r="AS141" i="5"/>
  <c r="AS140" i="5"/>
  <c r="AS139" i="5"/>
  <c r="AS138" i="5"/>
  <c r="AS137" i="5"/>
  <c r="AS136" i="5"/>
  <c r="AS135" i="5"/>
  <c r="AS134" i="5"/>
  <c r="AS133" i="5"/>
  <c r="AS131" i="5"/>
  <c r="AS130" i="5"/>
  <c r="AS129" i="5"/>
  <c r="AS128" i="5"/>
  <c r="AQ89" i="5"/>
  <c r="AQ88" i="5"/>
  <c r="AQ87" i="5"/>
  <c r="AQ86" i="5"/>
  <c r="AS86" i="5" s="1"/>
  <c r="AQ85" i="5"/>
  <c r="AS85" i="5" s="1"/>
  <c r="AQ84" i="5"/>
  <c r="AS84" i="5" s="1"/>
  <c r="AQ83" i="5"/>
  <c r="AS83" i="5" s="1"/>
  <c r="AQ82" i="5"/>
  <c r="AS82" i="5" s="1"/>
  <c r="AQ81" i="5"/>
  <c r="AS81" i="5" s="1"/>
  <c r="AQ80" i="5"/>
  <c r="AS80" i="5" s="1"/>
  <c r="AQ79" i="5"/>
  <c r="AS79" i="5" s="1"/>
  <c r="AQ78" i="5"/>
  <c r="AS78" i="5" s="1"/>
  <c r="AR77" i="5"/>
  <c r="AQ77" i="5"/>
  <c r="AR76" i="5"/>
  <c r="AQ76" i="5"/>
  <c r="AR75" i="5"/>
  <c r="AQ75" i="5"/>
  <c r="AR74" i="5"/>
  <c r="AQ74" i="5"/>
  <c r="AR73" i="5"/>
  <c r="AQ73" i="5"/>
  <c r="AR72" i="5"/>
  <c r="AQ72" i="5"/>
  <c r="AR71" i="5"/>
  <c r="AQ71" i="5"/>
  <c r="AR70" i="5"/>
  <c r="AQ70" i="5"/>
  <c r="AR69" i="5"/>
  <c r="AQ69" i="5"/>
  <c r="AR68" i="5"/>
  <c r="AQ68" i="5"/>
  <c r="AR67" i="5"/>
  <c r="AQ67" i="5"/>
  <c r="AR66" i="5"/>
  <c r="AQ66" i="5"/>
  <c r="AR65" i="5"/>
  <c r="AQ65" i="5"/>
  <c r="AR64" i="5"/>
  <c r="AQ64" i="5"/>
  <c r="AR63" i="5"/>
  <c r="AQ63" i="5"/>
  <c r="AR42" i="5"/>
  <c r="AR43" i="5"/>
  <c r="AR44" i="5"/>
  <c r="AR45" i="5"/>
  <c r="AR46" i="5"/>
  <c r="AR41" i="5"/>
  <c r="AR36" i="5"/>
  <c r="AR37" i="5"/>
  <c r="AR38" i="5"/>
  <c r="AR39" i="5"/>
  <c r="AR40" i="5"/>
  <c r="AR35" i="5"/>
  <c r="AR33" i="5"/>
  <c r="AR34" i="5"/>
  <c r="AR32" i="5"/>
  <c r="AQ58" i="5"/>
  <c r="AQ57" i="5"/>
  <c r="AQ56" i="5"/>
  <c r="AQ55" i="5"/>
  <c r="AS55" i="5" s="1"/>
  <c r="AQ54" i="5"/>
  <c r="AS54" i="5" s="1"/>
  <c r="AQ53" i="5"/>
  <c r="AQ52" i="5"/>
  <c r="AS52" i="5" s="1"/>
  <c r="AQ51" i="5"/>
  <c r="AQ50" i="5"/>
  <c r="AS50" i="5" s="1"/>
  <c r="AQ49" i="5"/>
  <c r="AQ48" i="5"/>
  <c r="AS48" i="5" s="1"/>
  <c r="AQ47" i="5"/>
  <c r="AQ46" i="5"/>
  <c r="AQ45" i="5"/>
  <c r="AQ44" i="5"/>
  <c r="AQ43" i="5"/>
  <c r="AQ42" i="5"/>
  <c r="AQ41" i="5"/>
  <c r="AQ40" i="5"/>
  <c r="AQ39" i="5"/>
  <c r="AQ38" i="5"/>
  <c r="AQ37" i="5"/>
  <c r="AQ36" i="5"/>
  <c r="AQ35" i="5"/>
  <c r="AQ34" i="5"/>
  <c r="AQ33" i="5"/>
  <c r="AQ32" i="5"/>
  <c r="AS337" i="5"/>
  <c r="AS336" i="5"/>
  <c r="AS335" i="5"/>
  <c r="AS334" i="5"/>
  <c r="AS333" i="5"/>
  <c r="AS318" i="5"/>
  <c r="AS317" i="5"/>
  <c r="AS316" i="5"/>
  <c r="AS315" i="5"/>
  <c r="AS314" i="5"/>
  <c r="AS313" i="5"/>
  <c r="AS308" i="5"/>
  <c r="AS307" i="5"/>
  <c r="AS289" i="5"/>
  <c r="AS288" i="5"/>
  <c r="AS287" i="5"/>
  <c r="AS286" i="5"/>
  <c r="AS285" i="5"/>
  <c r="AS284" i="5"/>
  <c r="AS283" i="5"/>
  <c r="AS282" i="5"/>
  <c r="AS281" i="5"/>
  <c r="AS280" i="5"/>
  <c r="AS279" i="5"/>
  <c r="AS278" i="5"/>
  <c r="AS277" i="5"/>
  <c r="AS272" i="5"/>
  <c r="AS271" i="5"/>
  <c r="AS245" i="5"/>
  <c r="AS244" i="5"/>
  <c r="AS243" i="5"/>
  <c r="AS242" i="5"/>
  <c r="AS241" i="5"/>
  <c r="AS240" i="5"/>
  <c r="AS239" i="5"/>
  <c r="AS238" i="5"/>
  <c r="AS237" i="5"/>
  <c r="AS236" i="5"/>
  <c r="AS235" i="5"/>
  <c r="AS234" i="5"/>
  <c r="AS233" i="5"/>
  <c r="AS232" i="5"/>
  <c r="AS231" i="5"/>
  <c r="AS230" i="5"/>
  <c r="AS229" i="5"/>
  <c r="AS228" i="5"/>
  <c r="AS227" i="5"/>
  <c r="AS226" i="5"/>
  <c r="AS225" i="5"/>
  <c r="AS207" i="5"/>
  <c r="AS206" i="5"/>
  <c r="AS205" i="5"/>
  <c r="AS204" i="5"/>
  <c r="AS203" i="5"/>
  <c r="AS202" i="5"/>
  <c r="AS201" i="5"/>
  <c r="AS200" i="5"/>
  <c r="AS199" i="5"/>
  <c r="AS198" i="5"/>
  <c r="AS197" i="5"/>
  <c r="AS196" i="5"/>
  <c r="AS195" i="5"/>
  <c r="AS194" i="5"/>
  <c r="AS193" i="5"/>
  <c r="AS192" i="5"/>
  <c r="AS191" i="5"/>
  <c r="AS178" i="5"/>
  <c r="AS177" i="5"/>
  <c r="AS176" i="5"/>
  <c r="AS175" i="5"/>
  <c r="AS174" i="5"/>
  <c r="AS173" i="5"/>
  <c r="AS172" i="5"/>
  <c r="AS171" i="5"/>
  <c r="AS170" i="5"/>
  <c r="AS169" i="5"/>
  <c r="AS168" i="5"/>
  <c r="AS167" i="5"/>
  <c r="AS166" i="5"/>
  <c r="AS165" i="5"/>
  <c r="AS120" i="5"/>
  <c r="AS119" i="5"/>
  <c r="AS110" i="5"/>
  <c r="AS109" i="5"/>
  <c r="AQ27" i="5"/>
  <c r="AS27" i="5" s="1"/>
  <c r="AQ26" i="5"/>
  <c r="AS26" i="5" s="1"/>
  <c r="AQ25" i="5"/>
  <c r="AS25" i="5" s="1"/>
  <c r="AQ24" i="5"/>
  <c r="AS24" i="5" s="1"/>
  <c r="AQ23" i="5"/>
  <c r="AS23" i="5" s="1"/>
  <c r="AQ22" i="5"/>
  <c r="AS22" i="5" s="1"/>
  <c r="AQ21" i="5"/>
  <c r="AS21" i="5" s="1"/>
  <c r="AQ20" i="5"/>
  <c r="AS20" i="5" s="1"/>
  <c r="AR19" i="5"/>
  <c r="AQ19" i="5"/>
  <c r="AR18" i="5"/>
  <c r="AQ18" i="5"/>
  <c r="AR17" i="5"/>
  <c r="AQ17" i="5"/>
  <c r="AR16" i="5"/>
  <c r="AQ16" i="5"/>
  <c r="AR15" i="5"/>
  <c r="AQ15" i="5"/>
  <c r="AR14" i="5"/>
  <c r="AQ14" i="5"/>
  <c r="AR13" i="5"/>
  <c r="AQ13" i="5"/>
  <c r="AR12" i="5"/>
  <c r="AQ12" i="5"/>
  <c r="AS121" i="5" l="1"/>
  <c r="AS123" i="5"/>
  <c r="AS122" i="5"/>
  <c r="AS100" i="5"/>
  <c r="AS106" i="5"/>
  <c r="AS12" i="5"/>
  <c r="AS67" i="5"/>
  <c r="AS75" i="5"/>
  <c r="AS17" i="5"/>
  <c r="AS95" i="5"/>
  <c r="AS68" i="5"/>
  <c r="AS76" i="5"/>
  <c r="AS99" i="5"/>
  <c r="AS70" i="5"/>
  <c r="AS64" i="5"/>
  <c r="AS97" i="5"/>
  <c r="AS96" i="5"/>
  <c r="AS94" i="5"/>
  <c r="AS101" i="5"/>
  <c r="AS69" i="5"/>
  <c r="AS77" i="5"/>
  <c r="AS102" i="5"/>
  <c r="AS108" i="5"/>
  <c r="AS18" i="5"/>
  <c r="AS89" i="5"/>
  <c r="AS71" i="5"/>
  <c r="AS65" i="5"/>
  <c r="AS66" i="5"/>
  <c r="AS74" i="5"/>
  <c r="AS16" i="5"/>
  <c r="AS103" i="5"/>
  <c r="AS56" i="5"/>
  <c r="AS42" i="5"/>
  <c r="AS98" i="5"/>
  <c r="AS104" i="5"/>
  <c r="AS37" i="5"/>
  <c r="AS88" i="5"/>
  <c r="AS107" i="5"/>
  <c r="AS105" i="5"/>
  <c r="AS87" i="5"/>
  <c r="AS72" i="5"/>
  <c r="AS19" i="5"/>
  <c r="AS73" i="5"/>
  <c r="AS43" i="5"/>
  <c r="AS15" i="5"/>
  <c r="AS14" i="5"/>
  <c r="AS63" i="5"/>
  <c r="AS58" i="5"/>
  <c r="AS39" i="5"/>
  <c r="AS57" i="5"/>
  <c r="AS13" i="5"/>
  <c r="AS40" i="5"/>
  <c r="AS36" i="5"/>
  <c r="AS38" i="5"/>
  <c r="AS51" i="5"/>
  <c r="AS53" i="5"/>
  <c r="AS41" i="5"/>
  <c r="AS45" i="5"/>
  <c r="AS33" i="5"/>
  <c r="AS46" i="5"/>
  <c r="AS44" i="5"/>
  <c r="AS34" i="5"/>
  <c r="AS47" i="5"/>
  <c r="AS35" i="5"/>
  <c r="AS49" i="5"/>
  <c r="AS32" i="5"/>
</calcChain>
</file>

<file path=xl/sharedStrings.xml><?xml version="1.0" encoding="utf-8"?>
<sst xmlns="http://schemas.openxmlformats.org/spreadsheetml/2006/main" count="1424" uniqueCount="147">
  <si>
    <t>Оценочная процедура/предмет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</si>
  <si>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</si>
  <si>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</si>
  <si>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</si>
  <si>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</si>
  <si>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</si>
  <si>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</si>
  <si>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</si>
  <si>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</si>
  <si>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</si>
  <si>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</si>
  <si>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Математика</t>
  </si>
  <si>
    <t>Русский язык</t>
  </si>
  <si>
    <t>2 класс</t>
  </si>
  <si>
    <t>1 класс</t>
  </si>
  <si>
    <t>Литературное чтение</t>
  </si>
  <si>
    <t>Окружающий мир</t>
  </si>
  <si>
    <t>месяц</t>
  </si>
  <si>
    <t>неделя</t>
  </si>
  <si>
    <t>Всего оценочных процедур за учебный год</t>
  </si>
  <si>
    <t>% соотношения количества оценочных процедур к количеству часов по УП</t>
  </si>
  <si>
    <t>Количество часов по УП</t>
  </si>
  <si>
    <t>3 класс</t>
  </si>
  <si>
    <t>4 класс</t>
  </si>
  <si>
    <t>Оценочные 
процедуры ОО</t>
  </si>
  <si>
    <t>5 класс</t>
  </si>
  <si>
    <t>Литература</t>
  </si>
  <si>
    <t>История</t>
  </si>
  <si>
    <t>Биология</t>
  </si>
  <si>
    <t>География</t>
  </si>
  <si>
    <t>6 класс</t>
  </si>
  <si>
    <t>Обществознание</t>
  </si>
  <si>
    <t>7 класс</t>
  </si>
  <si>
    <t>Физика</t>
  </si>
  <si>
    <t>Информатика</t>
  </si>
  <si>
    <t>8 класс</t>
  </si>
  <si>
    <t>Химия</t>
  </si>
  <si>
    <t>9 класс</t>
  </si>
  <si>
    <t xml:space="preserve">График оценочных процедур </t>
  </si>
  <si>
    <t>10 класс</t>
  </si>
  <si>
    <t>11 класс</t>
  </si>
  <si>
    <r>
      <rPr>
        <b/>
        <sz val="14"/>
        <color theme="1"/>
        <rFont val="Times New Roman"/>
        <family val="1"/>
        <charset val="204"/>
      </rP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</si>
  <si>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</si>
  <si>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</si>
  <si>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</si>
  <si>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rPr>
        <b/>
        <sz val="14"/>
        <color theme="1"/>
        <rFont val="Times New Roman"/>
        <family val="1"/>
        <charset val="204"/>
      </rP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</si>
  <si>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</si>
  <si>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</si>
  <si>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rPr>
        <b/>
        <sz val="14"/>
        <color theme="1"/>
        <rFont val="Times New Roman"/>
        <family val="1"/>
        <charset val="204"/>
      </rP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</si>
  <si>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rPr>
        <b/>
        <sz val="14"/>
        <color theme="1"/>
        <rFont val="Times New Roman"/>
        <family val="1"/>
        <charset val="204"/>
      </rP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</si>
  <si>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t>Сопроводительное письмо к примерному графику оценочных процедур</t>
  </si>
  <si>
    <t>ИЗО</t>
  </si>
  <si>
    <t>Музыка</t>
  </si>
  <si>
    <t>Технология</t>
  </si>
  <si>
    <t>НП</t>
  </si>
  <si>
    <t>Приказ об изменениях</t>
  </si>
  <si>
    <t xml:space="preserve">Дата изменений </t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</si>
  <si>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</si>
  <si>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 внесении изменений в уже опубликованный единый график ОП (в случае необходимости);</t>
    </r>
  </si>
  <si>
    <t>1а</t>
  </si>
  <si>
    <t>1б</t>
  </si>
  <si>
    <t>класс</t>
  </si>
  <si>
    <t>Внутренняя оценочная процедура: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</si>
  <si>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недели.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</si>
  <si>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</si>
  <si>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г. Екатеринбург</t>
  </si>
  <si>
    <t>ОО</t>
  </si>
  <si>
    <t>Утверждено</t>
  </si>
  <si>
    <t>Приказ №</t>
  </si>
  <si>
    <t>Дата утверждения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</si>
  <si>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Предмет;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</si>
  <si>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</si>
  <si>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t>Физическая культура</t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</si>
  <si>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</si>
  <si>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t>2а</t>
  </si>
  <si>
    <t>2б</t>
  </si>
  <si>
    <t>2в</t>
  </si>
  <si>
    <t>3а</t>
  </si>
  <si>
    <t>3б</t>
  </si>
  <si>
    <t>3в</t>
  </si>
  <si>
    <t>4а</t>
  </si>
  <si>
    <t>4б</t>
  </si>
  <si>
    <t>4в</t>
  </si>
  <si>
    <t>Основы религиозных культур и светской этики</t>
  </si>
  <si>
    <t>Труд (технология)</t>
  </si>
  <si>
    <t>5а</t>
  </si>
  <si>
    <t>5б</t>
  </si>
  <si>
    <t>5в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</si>
  <si>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</si>
  <si>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</si>
  <si>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t xml:space="preserve">Оценочные 
процедуры 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</si>
  <si>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</si>
  <si>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</si>
  <si>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</si>
  <si>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Региональный</t>
  </si>
  <si>
    <t>Положения Рекомендаций Рособрнадзора: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</si>
  <si>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</si>
  <si>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Алгебра</t>
  </si>
  <si>
    <t>Геометрия</t>
  </si>
  <si>
    <t>Вероятность и статистика</t>
  </si>
  <si>
    <t>6а</t>
  </si>
  <si>
    <t>6б</t>
  </si>
  <si>
    <t>7а</t>
  </si>
  <si>
    <t>7б</t>
  </si>
  <si>
    <t>Основы безопасности и защиты Родины</t>
  </si>
  <si>
    <t>8а</t>
  </si>
  <si>
    <t>8б</t>
  </si>
  <si>
    <t>9а</t>
  </si>
  <si>
    <t>9б</t>
  </si>
  <si>
    <t>10а</t>
  </si>
  <si>
    <t>Алгебра и начала математического анализа</t>
  </si>
  <si>
    <t>Индивидуальный проект</t>
  </si>
  <si>
    <t>11а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</si>
  <si>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часов по учебному плану (каждая ОО указывает количество часов, исходя из утвержденного учебного плана);</t>
    </r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</si>
  <si>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</si>
  <si>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r>
      <t>2.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</si>
  <si>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t>Определение оценочных процедур (ОП):</t>
  </si>
  <si>
    <t>Период (полугодие, год)</t>
  </si>
  <si>
    <t xml:space="preserve"> №____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</si>
  <si>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 (полугодие или год).</t>
    </r>
  </si>
  <si>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>итоговая оценка</t>
    </r>
  </si>
  <si>
    <t>Список сокращений видов ОП:</t>
  </si>
  <si>
    <t>РСИ - региональное сопоставительное исследование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</si>
  <si>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  <family val="1"/>
        <charset val="204"/>
      </rPr>
      <t xml:space="preserve"> публикуется на сайте ОО в формате электронной таблицы</t>
    </r>
    <r>
      <rPr>
        <sz val="14"/>
        <color theme="1"/>
        <rFont val="Times New Roman"/>
        <family val="1"/>
        <charset val="204"/>
      </rPr>
      <t xml:space="preserve"> Excel, которая является приложением к приказу об утверждении графика оценочных процедур.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</si>
  <si>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  <family val="1"/>
        <charset val="204"/>
      </rPr>
      <t xml:space="preserve">«КР»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  <family val="1"/>
        <charset val="204"/>
      </rPr>
      <t>«зеленый»</t>
    </r>
    <r>
      <rPr>
        <sz val="14"/>
        <color theme="1"/>
        <rFont val="Times New Roman"/>
        <family val="1"/>
        <charset val="204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</si>
  <si>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</si>
  <si>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t xml:space="preserve">Приложение 1 к приказу от __________2026г. </t>
  </si>
  <si>
    <t>МАОУ СОШ №15</t>
  </si>
  <si>
    <t>ВПР -Всероссийская проверочная работа, НСИКО - национальные сопоставительные исследования качества образования, ИСИ - итоговое сочинение (изложение) по русскому языку, ИС - итоговое собеседование по русскому языку</t>
  </si>
  <si>
    <t>2026/2027 учебный год</t>
  </si>
  <si>
    <t>КР</t>
  </si>
  <si>
    <t>Иностранный язык (английский)</t>
  </si>
  <si>
    <t>ВПР</t>
  </si>
  <si>
    <t>ВхК</t>
  </si>
  <si>
    <t>КР - контрольная работа, ПР - проверочная работа, ДР - диагностическая работа, СтК - стартовый контроль, ВхК - входной контроль, ИК - итоговый контроль, СОЧ - сочинение, ИЗЛ - изложение, ИП - индивидуальный проект</t>
  </si>
  <si>
    <t>ИК</t>
  </si>
  <si>
    <t>8к</t>
  </si>
  <si>
    <t>ИЗЛ</t>
  </si>
  <si>
    <t>СОЧ</t>
  </si>
  <si>
    <t>ИС</t>
  </si>
  <si>
    <t>У</t>
  </si>
  <si>
    <t>СтК</t>
  </si>
  <si>
    <t>ИП</t>
  </si>
  <si>
    <t>ИСИ</t>
  </si>
  <si>
    <t>Год</t>
  </si>
  <si>
    <t>116</t>
  </si>
  <si>
    <t>31.08.2026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</si>
</sst>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0" fontId="2" fillId="0" borderId="1" xfId="1" applyNumberFormat="1" applyFont="1" applyBorder="1"/>
    <xf numFmtId="0" fontId="7" fillId="0" borderId="1" xfId="0" applyFont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 shrinkToFit="1"/>
    </xf>
    <xf numFmtId="0" fontId="0" fillId="0" borderId="0" xfId="0" applyAlignment="1">
      <alignment shrinkToFit="1"/>
    </xf>
    <xf numFmtId="0" fontId="13" fillId="0" borderId="0" xfId="0" applyFont="1" applyAlignment="1">
      <alignment horizontal="justify" vertical="center" shrinkToFit="1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 shrinkToFit="1"/>
    </xf>
    <xf numFmtId="0" fontId="4" fillId="2" borderId="1" xfId="0" applyFont="1" applyFill="1" applyBorder="1" applyAlignment="1">
      <alignment vertical="center" wrapText="1"/>
    </xf>
    <xf numFmtId="0" fontId="8" fillId="0" borderId="0" xfId="0" applyFont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49" fontId="19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justify" vertical="center" shrinkToFit="1"/>
    </xf>
    <xf numFmtId="49" fontId="19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8" fillId="0" borderId="0" xfId="0" applyFont="1" applyBorder="1" applyAlignment="1"/>
    <xf numFmtId="49" fontId="5" fillId="0" borderId="0" xfId="0" applyNumberFormat="1" applyFont="1" applyBorder="1" applyAlignment="1">
      <alignment vertical="center" wrapText="1"/>
    </xf>
    <xf numFmtId="164" fontId="19" fillId="0" borderId="0" xfId="0" applyNumberFormat="1" applyFont="1" applyBorder="1" applyAlignment="1">
      <alignment vertical="center"/>
    </xf>
    <xf numFmtId="164" fontId="19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8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0" xfId="0" applyFont="1" applyFill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4" fillId="2" borderId="8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vertical="center"/>
    </xf>
    <xf numFmtId="49" fontId="22" fillId="0" borderId="0" xfId="0" applyNumberFormat="1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vertical="center"/>
    </xf>
    <xf numFmtId="0" fontId="19" fillId="0" borderId="0" xfId="0" applyFont="1" applyBorder="1" applyAlignment="1">
      <alignment wrapText="1"/>
    </xf>
    <xf numFmtId="0" fontId="2" fillId="0" borderId="9" xfId="0" applyFont="1" applyBorder="1" applyAlignment="1"/>
    <xf numFmtId="0" fontId="4" fillId="8" borderId="0" xfId="0" applyFont="1" applyFill="1" applyAlignment="1">
      <alignment horizontal="center" vertical="center" wrapText="1"/>
    </xf>
    <xf numFmtId="0" fontId="2" fillId="8" borderId="0" xfId="0" applyFont="1" applyFill="1"/>
    <xf numFmtId="0" fontId="4" fillId="8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6" borderId="0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0" fontId="2" fillId="0" borderId="15" xfId="0" applyFont="1" applyBorder="1"/>
    <xf numFmtId="0" fontId="0" fillId="0" borderId="15" xfId="0" applyBorder="1" applyAlignment="1"/>
    <xf numFmtId="0" fontId="0" fillId="0" borderId="15" xfId="0" applyBorder="1"/>
    <xf numFmtId="0" fontId="19" fillId="0" borderId="0" xfId="0" applyFont="1"/>
    <xf numFmtId="0" fontId="25" fillId="0" borderId="0" xfId="0" applyFont="1" applyAlignment="1">
      <alignment vertical="center"/>
    </xf>
    <xf numFmtId="0" fontId="2" fillId="0" borderId="8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49" fontId="19" fillId="0" borderId="0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5" xfId="0" applyFont="1" applyBorder="1" applyAlignment="1"/>
    <xf numFmtId="49" fontId="21" fillId="0" borderId="1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5" fillId="0" borderId="3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 textRotation="90" wrapText="1"/>
    </xf>
    <xf numFmtId="0" fontId="4" fillId="8" borderId="3" xfId="0" applyFont="1" applyFill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10" fillId="8" borderId="1" xfId="0" applyFont="1" applyFill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7"/>
  <sheetViews>
    <sheetView topLeftCell="A13" workbookViewId="0">
      <selection activeCell="A21" sqref="A21"/>
    </sheetView>
  </sheetViews>
  <sheetFormatPr defaultRowHeight="15" x14ac:dyDescent="0.25"/>
  <cols>
    <col min="1" max="1" width="123.42578125" customWidth="1"/>
  </cols>
  <sheetData>
    <row r="1" spans="1:1" ht="20.25" x14ac:dyDescent="0.25">
      <c r="A1" s="11" t="s">
        <v>50</v>
      </c>
    </row>
    <row r="2" spans="1:1" ht="18.75" x14ac:dyDescent="0.25">
      <c r="A2" s="12"/>
    </row>
    <row r="3" spans="1:1" ht="138.75" customHeight="1" x14ac:dyDescent="0.25">
      <c r="A3" s="13" t="s">
        <v>123</v>
      </c>
    </row>
    <row r="4" spans="1:1" ht="262.5" x14ac:dyDescent="0.25">
      <c r="A4" s="18" t="s">
        <v>115</v>
      </c>
    </row>
    <row r="5" spans="1:1" ht="31.5" customHeight="1" x14ac:dyDescent="0.25">
      <c r="A5" s="13" t="s">
        <v>41</v>
      </c>
    </row>
    <row r="6" spans="1:1" ht="28.5" customHeight="1" x14ac:dyDescent="0.25">
      <c r="A6" s="14" t="s">
        <v>42</v>
      </c>
    </row>
    <row r="7" spans="1:1" ht="19.5" customHeight="1" x14ac:dyDescent="0.25">
      <c r="A7" s="14" t="s">
        <v>43</v>
      </c>
    </row>
    <row r="8" spans="1:1" s="16" customFormat="1" ht="26.25" customHeight="1" x14ac:dyDescent="0.25">
      <c r="A8" s="15" t="s">
        <v>88</v>
      </c>
    </row>
    <row r="9" spans="1:1" s="16" customFormat="1" ht="25.5" customHeight="1" x14ac:dyDescent="0.25">
      <c r="A9" s="15" t="s">
        <v>44</v>
      </c>
    </row>
    <row r="10" spans="1:1" s="16" customFormat="1" ht="39" customHeight="1" x14ac:dyDescent="0.25">
      <c r="A10" s="19" t="s">
        <v>58</v>
      </c>
    </row>
    <row r="11" spans="1:1" s="16" customFormat="1" ht="36.75" customHeight="1" x14ac:dyDescent="0.25">
      <c r="A11" s="19" t="s">
        <v>89</v>
      </c>
    </row>
    <row r="12" spans="1:1" s="16" customFormat="1" ht="18.75" x14ac:dyDescent="0.25">
      <c r="A12" s="15" t="s">
        <v>119</v>
      </c>
    </row>
    <row r="13" spans="1:1" s="16" customFormat="1" ht="37.5" x14ac:dyDescent="0.25">
      <c r="A13" s="17" t="s">
        <v>45</v>
      </c>
    </row>
    <row r="14" spans="1:1" s="16" customFormat="1" ht="18.75" x14ac:dyDescent="0.25">
      <c r="A14" s="19" t="s">
        <v>70</v>
      </c>
    </row>
    <row r="15" spans="1:1" s="16" customFormat="1" ht="18.75" x14ac:dyDescent="0.25">
      <c r="A15" s="15" t="s">
        <v>46</v>
      </c>
    </row>
    <row r="16" spans="1:1" s="16" customFormat="1" ht="18.75" x14ac:dyDescent="0.25">
      <c r="A16" s="19" t="s">
        <v>63</v>
      </c>
    </row>
    <row r="17" spans="1:1" s="16" customFormat="1" ht="18.75" x14ac:dyDescent="0.25">
      <c r="A17" s="15" t="s">
        <v>47</v>
      </c>
    </row>
    <row r="18" spans="1:1" s="16" customFormat="1" ht="37.5" x14ac:dyDescent="0.25">
      <c r="A18" s="19" t="s">
        <v>113</v>
      </c>
    </row>
    <row r="19" spans="1:1" s="16" customFormat="1" ht="18.75" x14ac:dyDescent="0.25">
      <c r="A19" s="17" t="s">
        <v>48</v>
      </c>
    </row>
    <row r="20" spans="1:1" s="16" customFormat="1" ht="37.5" x14ac:dyDescent="0.25">
      <c r="A20" s="19" t="s">
        <v>71</v>
      </c>
    </row>
    <row r="21" spans="1:1" s="16" customFormat="1" ht="37.5" x14ac:dyDescent="0.25">
      <c r="A21" s="15" t="s">
        <v>125</v>
      </c>
    </row>
    <row r="22" spans="1:1" s="16" customFormat="1" ht="18" x14ac:dyDescent="0.25">
      <c r="A22" s="15"/>
    </row>
    <row r="23" spans="1:1" s="16" customFormat="1" ht="150" x14ac:dyDescent="0.25">
      <c r="A23" s="17" t="s">
        <v>124</v>
      </c>
    </row>
    <row r="24" spans="1:1" s="16" customFormat="1" ht="37.5" x14ac:dyDescent="0.25">
      <c r="A24" s="31" t="s">
        <v>73</v>
      </c>
    </row>
    <row r="25" spans="1:1" s="16" customFormat="1" ht="75" x14ac:dyDescent="0.25">
      <c r="A25" s="17" t="s">
        <v>49</v>
      </c>
    </row>
    <row r="26" spans="1:1" s="16" customFormat="1" ht="93.75" x14ac:dyDescent="0.25">
      <c r="A26" s="17" t="s">
        <v>57</v>
      </c>
    </row>
    <row r="27" spans="1:1" s="16" customFormat="1" ht="93.75" x14ac:dyDescent="0.25">
      <c r="A27" s="31" t="s">
        <v>64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V348"/>
  <sheetViews>
    <sheetView tabSelected="1" zoomScale="89" zoomScaleNormal="89" zoomScaleSheetLayoutView="110" workbookViewId="0">
      <selection activeCell="E3" sqref="E3"/>
    </sheetView>
  </sheetViews>
  <sheetFormatPr defaultColWidth="9.140625" defaultRowHeight="12.75" x14ac:dyDescent="0.2"/>
  <cols>
    <col min="1" max="1" width="11.5703125" style="1" customWidth="1"/>
    <col min="2" max="2" width="16.28515625" style="1" customWidth="1"/>
    <col min="3" max="3" width="10.28515625" style="1" customWidth="1"/>
    <col min="4" max="5" width="9.42578125" style="1" customWidth="1"/>
    <col min="6" max="6" width="4.28515625" style="1" customWidth="1"/>
    <col min="7" max="7" width="5.28515625" style="1" customWidth="1"/>
    <col min="8" max="9" width="4.28515625" style="1" customWidth="1"/>
    <col min="10" max="10" width="5.7109375" style="1" customWidth="1"/>
    <col min="11" max="11" width="4.28515625" style="1" customWidth="1"/>
    <col min="12" max="12" width="4.85546875" style="1" customWidth="1"/>
    <col min="13" max="13" width="5.28515625" style="1" customWidth="1"/>
    <col min="14" max="15" width="4.28515625" style="1" customWidth="1"/>
    <col min="16" max="16" width="5" style="1" customWidth="1"/>
    <col min="17" max="17" width="5.140625" style="1" customWidth="1"/>
    <col min="18" max="19" width="4.28515625" style="1" customWidth="1"/>
    <col min="20" max="20" width="4.85546875" style="1" customWidth="1"/>
    <col min="21" max="21" width="5" style="1" customWidth="1"/>
    <col min="22" max="23" width="4.28515625" style="1" customWidth="1"/>
    <col min="24" max="24" width="4.7109375" style="1" customWidth="1"/>
    <col min="25" max="31" width="4.28515625" style="1" customWidth="1"/>
    <col min="32" max="32" width="5.140625" style="1" customWidth="1"/>
    <col min="33" max="33" width="5" style="1" customWidth="1"/>
    <col min="34" max="34" width="5.5703125" style="1" customWidth="1"/>
    <col min="35" max="35" width="4.85546875" style="1" customWidth="1"/>
    <col min="36" max="36" width="5.140625" style="1" customWidth="1"/>
    <col min="37" max="41" width="4.28515625" style="1" customWidth="1"/>
    <col min="42" max="42" width="5.42578125" style="1" customWidth="1"/>
    <col min="43" max="43" width="6.7109375" style="1" customWidth="1"/>
    <col min="44" max="44" width="6" style="1" customWidth="1"/>
    <col min="45" max="45" width="7.42578125" style="1" customWidth="1"/>
    <col min="46" max="46" width="13" style="1" customWidth="1"/>
    <col min="47" max="16384" width="9.140625" style="1"/>
  </cols>
  <sheetData>
    <row r="1" spans="1:48" s="79" customFormat="1" ht="63" customHeight="1" x14ac:dyDescent="0.25">
      <c r="A1" s="29" t="s">
        <v>126</v>
      </c>
      <c r="B1" s="29"/>
      <c r="C1" s="29"/>
      <c r="D1" s="29"/>
      <c r="E1" s="29" t="s">
        <v>118</v>
      </c>
      <c r="F1" s="29"/>
      <c r="G1" s="87"/>
      <c r="H1" s="29"/>
      <c r="L1" s="89" t="s">
        <v>38</v>
      </c>
      <c r="AC1" s="80"/>
      <c r="AD1" s="80"/>
      <c r="AL1" s="80"/>
      <c r="AM1" s="80"/>
      <c r="AN1" s="80"/>
      <c r="AO1" s="80"/>
      <c r="AP1" s="80"/>
      <c r="AQ1" s="80"/>
      <c r="AR1" s="80"/>
      <c r="AS1" s="80"/>
    </row>
    <row r="2" spans="1:48" ht="21.75" customHeight="1" x14ac:dyDescent="0.4">
      <c r="A2" s="30" t="s">
        <v>54</v>
      </c>
      <c r="B2" s="28" t="s">
        <v>65</v>
      </c>
      <c r="C2" s="90"/>
      <c r="D2" s="83"/>
      <c r="F2" s="87"/>
      <c r="G2" s="88" t="s">
        <v>116</v>
      </c>
      <c r="H2" s="29"/>
      <c r="I2" s="21"/>
      <c r="J2" s="21"/>
      <c r="K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34"/>
      <c r="AE2" s="34"/>
      <c r="AF2" s="34"/>
      <c r="AG2" s="34"/>
      <c r="AH2" s="34"/>
      <c r="AI2" s="33"/>
      <c r="AJ2" s="33"/>
      <c r="AK2" s="33"/>
      <c r="AL2" s="57"/>
      <c r="AM2" s="57"/>
      <c r="AN2" s="57"/>
      <c r="AO2" s="64"/>
      <c r="AP2" s="64"/>
      <c r="AQ2" s="64"/>
      <c r="AR2" s="64"/>
      <c r="AS2" s="64"/>
      <c r="AT2" s="33"/>
      <c r="AU2" s="33"/>
      <c r="AV2" s="33"/>
    </row>
    <row r="3" spans="1:48" ht="40.5" customHeight="1" x14ac:dyDescent="0.25">
      <c r="A3" s="30" t="s">
        <v>66</v>
      </c>
      <c r="B3" s="49" t="s">
        <v>127</v>
      </c>
      <c r="C3" s="33"/>
      <c r="D3" s="83"/>
      <c r="E3" s="32"/>
      <c r="F3" s="32"/>
      <c r="G3" s="101" t="s">
        <v>114</v>
      </c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3"/>
      <c r="X3" s="111" t="s">
        <v>62</v>
      </c>
      <c r="Y3" s="112"/>
      <c r="Z3" s="112"/>
      <c r="AA3" s="112"/>
      <c r="AB3" s="113"/>
      <c r="AC3" s="152" t="s">
        <v>91</v>
      </c>
      <c r="AD3" s="153"/>
      <c r="AE3" s="153"/>
      <c r="AF3" s="153"/>
      <c r="AG3" s="153"/>
      <c r="AH3" s="153"/>
      <c r="AI3" s="153"/>
      <c r="AJ3" s="153"/>
      <c r="AK3" s="153"/>
      <c r="AL3" s="153"/>
      <c r="AM3" s="154"/>
      <c r="AN3" s="163" t="s">
        <v>92</v>
      </c>
      <c r="AO3" s="163"/>
      <c r="AP3" s="60" t="s">
        <v>93</v>
      </c>
      <c r="AQ3" s="60"/>
      <c r="AR3" s="65"/>
      <c r="AS3" s="33"/>
      <c r="AT3" s="33"/>
      <c r="AU3" s="62"/>
      <c r="AV3" s="33"/>
    </row>
    <row r="4" spans="1:48" ht="22.5" customHeight="1" x14ac:dyDescent="0.2">
      <c r="B4" s="149" t="s">
        <v>67</v>
      </c>
      <c r="C4" s="149"/>
      <c r="D4" s="33"/>
      <c r="E4" s="33"/>
      <c r="F4" s="35"/>
      <c r="G4" s="86" t="s">
        <v>95</v>
      </c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114" t="s">
        <v>120</v>
      </c>
      <c r="Y4" s="115"/>
      <c r="Z4" s="115"/>
      <c r="AA4" s="115"/>
      <c r="AB4" s="116"/>
      <c r="AC4" s="155"/>
      <c r="AD4" s="156"/>
      <c r="AE4" s="156"/>
      <c r="AF4" s="156"/>
      <c r="AG4" s="156"/>
      <c r="AH4" s="156"/>
      <c r="AI4" s="156"/>
      <c r="AJ4" s="156"/>
      <c r="AK4" s="156"/>
      <c r="AL4" s="156"/>
      <c r="AM4" s="157"/>
      <c r="AN4" s="163"/>
      <c r="AO4" s="163"/>
      <c r="AP4" s="109" t="s">
        <v>94</v>
      </c>
      <c r="AQ4" s="109"/>
      <c r="AU4" s="62"/>
      <c r="AV4" s="33"/>
    </row>
    <row r="5" spans="1:48" ht="42.75" customHeight="1" x14ac:dyDescent="0.2">
      <c r="A5" s="70" t="s">
        <v>68</v>
      </c>
      <c r="B5" s="70" t="s">
        <v>145</v>
      </c>
      <c r="C5" s="38" t="s">
        <v>55</v>
      </c>
      <c r="D5" s="3"/>
      <c r="E5" s="33"/>
      <c r="F5" s="35"/>
      <c r="G5" s="104" t="s">
        <v>96</v>
      </c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17"/>
      <c r="Y5" s="117"/>
      <c r="Z5" s="117"/>
      <c r="AA5" s="117"/>
      <c r="AB5" s="118"/>
      <c r="AC5" s="158"/>
      <c r="AD5" s="159"/>
      <c r="AE5" s="159"/>
      <c r="AF5" s="159"/>
      <c r="AG5" s="159"/>
      <c r="AH5" s="159"/>
      <c r="AI5" s="159"/>
      <c r="AJ5" s="159"/>
      <c r="AK5" s="159"/>
      <c r="AL5" s="159"/>
      <c r="AM5" s="160"/>
      <c r="AN5" s="163"/>
      <c r="AO5" s="163"/>
      <c r="AP5" s="164" t="s">
        <v>66</v>
      </c>
      <c r="AQ5" s="165"/>
      <c r="AU5" s="62"/>
      <c r="AV5" s="33"/>
    </row>
    <row r="6" spans="1:48" ht="35.25" customHeight="1" x14ac:dyDescent="0.2">
      <c r="A6" s="71" t="s">
        <v>69</v>
      </c>
      <c r="B6" s="70" t="s">
        <v>146</v>
      </c>
      <c r="C6" s="38" t="s">
        <v>56</v>
      </c>
      <c r="D6" s="37"/>
      <c r="E6" s="36"/>
      <c r="F6" s="35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66" t="s">
        <v>121</v>
      </c>
      <c r="Y6" s="167"/>
      <c r="Z6" s="167"/>
      <c r="AA6" s="167"/>
      <c r="AB6" s="167"/>
      <c r="AC6" s="73" t="s">
        <v>134</v>
      </c>
      <c r="AD6" s="66"/>
      <c r="AE6" s="66"/>
      <c r="AF6" s="66"/>
      <c r="AG6" s="66"/>
      <c r="AH6" s="57"/>
      <c r="AU6" s="33"/>
      <c r="AV6" s="33"/>
    </row>
    <row r="7" spans="1:48" ht="26.25" customHeight="1" x14ac:dyDescent="0.2">
      <c r="A7" s="161" t="s">
        <v>117</v>
      </c>
      <c r="B7" s="161"/>
      <c r="C7" s="162" t="s">
        <v>144</v>
      </c>
      <c r="D7" s="162"/>
      <c r="E7" s="33"/>
      <c r="F7" s="35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Y7" s="63"/>
      <c r="Z7" s="33"/>
      <c r="AB7" s="63"/>
      <c r="AC7" s="75" t="s">
        <v>122</v>
      </c>
      <c r="AP7" s="56"/>
      <c r="AQ7" s="56"/>
      <c r="AR7" s="56"/>
      <c r="AS7" s="33"/>
    </row>
    <row r="8" spans="1:48" ht="22.5" customHeight="1" x14ac:dyDescent="0.25">
      <c r="A8" s="76"/>
      <c r="B8" s="76"/>
      <c r="C8" s="76"/>
      <c r="D8" s="77"/>
      <c r="E8" s="77"/>
      <c r="F8" s="77"/>
      <c r="G8" s="78"/>
      <c r="H8" s="78"/>
      <c r="I8" s="76"/>
      <c r="J8" s="33"/>
      <c r="K8" s="33"/>
      <c r="X8" s="85"/>
      <c r="Y8" s="33"/>
      <c r="Z8" s="55"/>
      <c r="AA8" s="55"/>
      <c r="AB8" s="55"/>
      <c r="AC8" s="72" t="s">
        <v>128</v>
      </c>
      <c r="AD8" s="56"/>
      <c r="AE8" s="56"/>
      <c r="AF8" s="56"/>
      <c r="AG8" s="56"/>
      <c r="AH8" s="56"/>
      <c r="AI8" s="56"/>
      <c r="AJ8" s="56"/>
      <c r="AK8" s="91"/>
      <c r="AL8" s="74"/>
      <c r="AM8" s="56"/>
      <c r="AN8" s="56"/>
      <c r="AO8" s="56"/>
      <c r="AP8" s="56"/>
      <c r="AQ8" s="56"/>
      <c r="AR8" s="56"/>
      <c r="AS8" s="57"/>
    </row>
    <row r="9" spans="1:48" s="2" customFormat="1" ht="120.75" customHeight="1" x14ac:dyDescent="0.2">
      <c r="A9" s="125" t="s">
        <v>14</v>
      </c>
      <c r="B9" s="125"/>
      <c r="C9" s="125"/>
      <c r="D9" s="125"/>
      <c r="E9" s="126" t="s">
        <v>129</v>
      </c>
      <c r="F9" s="126"/>
      <c r="G9" s="126"/>
      <c r="H9" s="126"/>
      <c r="I9" s="126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110" t="s">
        <v>19</v>
      </c>
      <c r="AR9" s="110" t="s">
        <v>21</v>
      </c>
      <c r="AS9" s="119" t="s">
        <v>20</v>
      </c>
    </row>
    <row r="10" spans="1:48" s="2" customFormat="1" ht="21.75" customHeight="1" x14ac:dyDescent="0.2">
      <c r="A10" s="120" t="s">
        <v>0</v>
      </c>
      <c r="B10" s="121"/>
      <c r="C10" s="105" t="s">
        <v>61</v>
      </c>
      <c r="D10" s="23" t="s">
        <v>17</v>
      </c>
      <c r="E10" s="107" t="s">
        <v>1</v>
      </c>
      <c r="F10" s="107"/>
      <c r="G10" s="107"/>
      <c r="H10" s="107"/>
      <c r="I10" s="107" t="s">
        <v>2</v>
      </c>
      <c r="J10" s="107"/>
      <c r="K10" s="107"/>
      <c r="L10" s="107"/>
      <c r="M10" s="107" t="s">
        <v>3</v>
      </c>
      <c r="N10" s="107"/>
      <c r="O10" s="107"/>
      <c r="P10" s="107"/>
      <c r="Q10" s="107" t="s">
        <v>4</v>
      </c>
      <c r="R10" s="107"/>
      <c r="S10" s="107"/>
      <c r="T10" s="107"/>
      <c r="U10" s="107" t="s">
        <v>5</v>
      </c>
      <c r="V10" s="107"/>
      <c r="W10" s="107"/>
      <c r="X10" s="107" t="s">
        <v>6</v>
      </c>
      <c r="Y10" s="107"/>
      <c r="Z10" s="107"/>
      <c r="AA10" s="107"/>
      <c r="AB10" s="107" t="s">
        <v>7</v>
      </c>
      <c r="AC10" s="107"/>
      <c r="AD10" s="107"/>
      <c r="AE10" s="107" t="s">
        <v>8</v>
      </c>
      <c r="AF10" s="107"/>
      <c r="AG10" s="107"/>
      <c r="AH10" s="107"/>
      <c r="AI10" s="107"/>
      <c r="AJ10" s="107" t="s">
        <v>9</v>
      </c>
      <c r="AK10" s="107"/>
      <c r="AL10" s="107"/>
      <c r="AM10" s="107" t="s">
        <v>10</v>
      </c>
      <c r="AN10" s="107"/>
      <c r="AO10" s="107"/>
      <c r="AP10" s="107"/>
      <c r="AQ10" s="110"/>
      <c r="AR10" s="110"/>
      <c r="AS10" s="119"/>
    </row>
    <row r="11" spans="1:48" s="6" customFormat="1" ht="11.25" customHeight="1" x14ac:dyDescent="0.2">
      <c r="A11" s="122"/>
      <c r="B11" s="123"/>
      <c r="C11" s="124"/>
      <c r="D11" s="23" t="s">
        <v>18</v>
      </c>
      <c r="E11" s="5">
        <v>1</v>
      </c>
      <c r="F11" s="5">
        <v>2</v>
      </c>
      <c r="G11" s="5">
        <v>3</v>
      </c>
      <c r="H11" s="5">
        <v>4</v>
      </c>
      <c r="I11" s="5">
        <v>5</v>
      </c>
      <c r="J11" s="5">
        <v>6</v>
      </c>
      <c r="K11" s="5">
        <v>7</v>
      </c>
      <c r="L11" s="5">
        <v>8</v>
      </c>
      <c r="M11" s="5">
        <v>9</v>
      </c>
      <c r="N11" s="5">
        <v>10</v>
      </c>
      <c r="O11" s="5">
        <v>11</v>
      </c>
      <c r="P11" s="5">
        <v>12</v>
      </c>
      <c r="Q11" s="5">
        <v>13</v>
      </c>
      <c r="R11" s="5">
        <v>14</v>
      </c>
      <c r="S11" s="5">
        <v>15</v>
      </c>
      <c r="T11" s="5">
        <v>16</v>
      </c>
      <c r="U11" s="5">
        <v>17</v>
      </c>
      <c r="V11" s="5">
        <v>18</v>
      </c>
      <c r="W11" s="5">
        <v>19</v>
      </c>
      <c r="X11" s="5">
        <v>20</v>
      </c>
      <c r="Y11" s="5">
        <v>21</v>
      </c>
      <c r="Z11" s="5">
        <v>22</v>
      </c>
      <c r="AA11" s="5">
        <v>23</v>
      </c>
      <c r="AB11" s="5">
        <v>24</v>
      </c>
      <c r="AC11" s="5">
        <v>25</v>
      </c>
      <c r="AD11" s="5">
        <v>26</v>
      </c>
      <c r="AE11" s="5">
        <v>27</v>
      </c>
      <c r="AF11" s="5">
        <v>28</v>
      </c>
      <c r="AG11" s="5">
        <v>29</v>
      </c>
      <c r="AH11" s="5">
        <v>30</v>
      </c>
      <c r="AI11" s="5">
        <v>31</v>
      </c>
      <c r="AJ11" s="5">
        <v>32</v>
      </c>
      <c r="AK11" s="5">
        <v>33</v>
      </c>
      <c r="AL11" s="5">
        <v>34</v>
      </c>
      <c r="AM11" s="5">
        <v>35</v>
      </c>
      <c r="AN11" s="5">
        <v>36</v>
      </c>
      <c r="AO11" s="5">
        <v>37</v>
      </c>
      <c r="AP11" s="5">
        <v>38</v>
      </c>
      <c r="AQ11" s="110"/>
      <c r="AR11" s="110"/>
      <c r="AS11" s="119"/>
    </row>
    <row r="12" spans="1:48" s="6" customFormat="1" ht="11.25" customHeight="1" x14ac:dyDescent="0.2">
      <c r="A12" s="150" t="s">
        <v>90</v>
      </c>
      <c r="B12" s="105" t="s">
        <v>12</v>
      </c>
      <c r="C12" s="39" t="s">
        <v>59</v>
      </c>
      <c r="D12" s="9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40">
        <f>COUNTA(E12:AP12)</f>
        <v>0</v>
      </c>
      <c r="AR12" s="3">
        <f>33*5</f>
        <v>165</v>
      </c>
      <c r="AS12" s="41">
        <f>AQ12/AR12</f>
        <v>0</v>
      </c>
    </row>
    <row r="13" spans="1:48" ht="12.75" customHeight="1" x14ac:dyDescent="0.2">
      <c r="A13" s="151"/>
      <c r="B13" s="106"/>
      <c r="C13" s="39" t="s">
        <v>60</v>
      </c>
      <c r="D13" s="3"/>
      <c r="E13" s="4"/>
      <c r="F13" s="4"/>
      <c r="G13" s="4"/>
      <c r="H13" s="4"/>
      <c r="I13" s="4"/>
      <c r="J13" s="27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7"/>
      <c r="AN13" s="7"/>
      <c r="AO13" s="7"/>
      <c r="AP13" s="7"/>
      <c r="AQ13" s="40">
        <f>COUNTA(E13:AP13)</f>
        <v>0</v>
      </c>
      <c r="AR13" s="3">
        <f>33*5</f>
        <v>165</v>
      </c>
      <c r="AS13" s="41">
        <f t="shared" ref="AS13:AS27" si="0">AQ13/AR13</f>
        <v>0</v>
      </c>
    </row>
    <row r="14" spans="1:48" ht="12.75" customHeight="1" x14ac:dyDescent="0.2">
      <c r="A14" s="151"/>
      <c r="B14" s="105" t="s">
        <v>11</v>
      </c>
      <c r="C14" s="39" t="s">
        <v>59</v>
      </c>
      <c r="D14" s="25"/>
      <c r="E14" s="4"/>
      <c r="F14" s="4"/>
      <c r="G14" s="4"/>
      <c r="H14" s="4"/>
      <c r="I14" s="4"/>
      <c r="J14" s="27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7"/>
      <c r="AN14" s="7"/>
      <c r="AO14" s="7"/>
      <c r="AP14" s="7"/>
      <c r="AQ14" s="40">
        <f t="shared" ref="AQ14:AQ15" si="1">COUNTA(E14:AP14)</f>
        <v>0</v>
      </c>
      <c r="AR14" s="3">
        <f t="shared" ref="AR14:AR17" si="2">33*4</f>
        <v>132</v>
      </c>
      <c r="AS14" s="41">
        <f t="shared" si="0"/>
        <v>0</v>
      </c>
    </row>
    <row r="15" spans="1:48" ht="12.75" customHeight="1" x14ac:dyDescent="0.2">
      <c r="A15" s="151"/>
      <c r="B15" s="106"/>
      <c r="C15" s="39" t="s">
        <v>60</v>
      </c>
      <c r="D15" s="25"/>
      <c r="E15" s="4"/>
      <c r="F15" s="4"/>
      <c r="G15" s="4"/>
      <c r="H15" s="4"/>
      <c r="I15" s="4"/>
      <c r="J15" s="27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7"/>
      <c r="AN15" s="7"/>
      <c r="AO15" s="7"/>
      <c r="AP15" s="7"/>
      <c r="AQ15" s="40">
        <f t="shared" si="1"/>
        <v>0</v>
      </c>
      <c r="AR15" s="3">
        <f t="shared" si="2"/>
        <v>132</v>
      </c>
      <c r="AS15" s="41">
        <f t="shared" si="0"/>
        <v>0</v>
      </c>
    </row>
    <row r="16" spans="1:48" ht="12.75" customHeight="1" x14ac:dyDescent="0.2">
      <c r="A16" s="151"/>
      <c r="B16" s="105" t="s">
        <v>15</v>
      </c>
      <c r="C16" s="39" t="s">
        <v>59</v>
      </c>
      <c r="D16" s="25"/>
      <c r="E16" s="4"/>
      <c r="F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7"/>
      <c r="AN16" s="7"/>
      <c r="AO16" s="7"/>
      <c r="AP16" s="7"/>
      <c r="AQ16" s="40">
        <f>COUNTA(E16:AP16)</f>
        <v>0</v>
      </c>
      <c r="AR16" s="3">
        <f t="shared" si="2"/>
        <v>132</v>
      </c>
      <c r="AS16" s="41">
        <f t="shared" si="0"/>
        <v>0</v>
      </c>
    </row>
    <row r="17" spans="1:45" ht="12.75" customHeight="1" x14ac:dyDescent="0.2">
      <c r="A17" s="151"/>
      <c r="B17" s="106"/>
      <c r="C17" s="39" t="s">
        <v>60</v>
      </c>
      <c r="D17" s="25"/>
      <c r="E17" s="4"/>
      <c r="F17" s="4"/>
      <c r="G17" s="27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7"/>
      <c r="AN17" s="7"/>
      <c r="AO17" s="7"/>
      <c r="AP17" s="7"/>
      <c r="AQ17" s="40">
        <f t="shared" ref="AQ17:AQ27" si="3">COUNTA(E17:AP17)</f>
        <v>0</v>
      </c>
      <c r="AR17" s="3">
        <f t="shared" si="2"/>
        <v>132</v>
      </c>
      <c r="AS17" s="41">
        <f t="shared" si="0"/>
        <v>0</v>
      </c>
    </row>
    <row r="18" spans="1:45" ht="12.75" customHeight="1" x14ac:dyDescent="0.2">
      <c r="A18" s="151"/>
      <c r="B18" s="105" t="s">
        <v>16</v>
      </c>
      <c r="C18" s="39" t="s">
        <v>59</v>
      </c>
      <c r="D18" s="25"/>
      <c r="E18" s="4"/>
      <c r="F18" s="4"/>
      <c r="G18" s="27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7"/>
      <c r="AN18" s="7"/>
      <c r="AO18" s="7"/>
      <c r="AP18" s="7"/>
      <c r="AQ18" s="40">
        <f t="shared" si="3"/>
        <v>0</v>
      </c>
      <c r="AR18" s="3">
        <f t="shared" ref="AR18:AR19" si="4">33*2</f>
        <v>66</v>
      </c>
      <c r="AS18" s="41">
        <f t="shared" si="0"/>
        <v>0</v>
      </c>
    </row>
    <row r="19" spans="1:45" ht="12.75" customHeight="1" x14ac:dyDescent="0.2">
      <c r="A19" s="151"/>
      <c r="B19" s="106"/>
      <c r="C19" s="39" t="s">
        <v>60</v>
      </c>
      <c r="D19" s="25"/>
      <c r="E19" s="4"/>
      <c r="F19" s="4"/>
      <c r="G19" s="27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7"/>
      <c r="AN19" s="7"/>
      <c r="AO19" s="7"/>
      <c r="AP19" s="7"/>
      <c r="AQ19" s="40">
        <f t="shared" si="3"/>
        <v>0</v>
      </c>
      <c r="AR19" s="3">
        <f t="shared" si="4"/>
        <v>66</v>
      </c>
      <c r="AS19" s="41">
        <f t="shared" si="0"/>
        <v>0</v>
      </c>
    </row>
    <row r="20" spans="1:45" ht="12.75" customHeight="1" x14ac:dyDescent="0.2">
      <c r="A20" s="151"/>
      <c r="B20" s="105" t="s">
        <v>51</v>
      </c>
      <c r="C20" s="39" t="s">
        <v>59</v>
      </c>
      <c r="D20" s="25"/>
      <c r="E20" s="4"/>
      <c r="F20" s="4"/>
      <c r="G20" s="27"/>
      <c r="H20" s="27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7"/>
      <c r="AN20" s="7"/>
      <c r="AO20" s="7"/>
      <c r="AP20" s="7"/>
      <c r="AQ20" s="40">
        <f t="shared" si="3"/>
        <v>0</v>
      </c>
      <c r="AR20" s="3">
        <f>33*1</f>
        <v>33</v>
      </c>
      <c r="AS20" s="41">
        <f t="shared" si="0"/>
        <v>0</v>
      </c>
    </row>
    <row r="21" spans="1:45" ht="12.75" customHeight="1" x14ac:dyDescent="0.2">
      <c r="A21" s="151"/>
      <c r="B21" s="106"/>
      <c r="C21" s="39" t="s">
        <v>60</v>
      </c>
      <c r="D21" s="25"/>
      <c r="E21" s="4"/>
      <c r="F21" s="4"/>
      <c r="G21" s="27"/>
      <c r="H21" s="27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7"/>
      <c r="AN21" s="7"/>
      <c r="AO21" s="7"/>
      <c r="AP21" s="7"/>
      <c r="AQ21" s="40">
        <f t="shared" si="3"/>
        <v>0</v>
      </c>
      <c r="AR21" s="3">
        <f t="shared" ref="AR21:AR25" si="5">33*1</f>
        <v>33</v>
      </c>
      <c r="AS21" s="41">
        <f t="shared" si="0"/>
        <v>0</v>
      </c>
    </row>
    <row r="22" spans="1:45" ht="12.75" customHeight="1" x14ac:dyDescent="0.2">
      <c r="A22" s="151"/>
      <c r="B22" s="105" t="s">
        <v>52</v>
      </c>
      <c r="C22" s="39" t="s">
        <v>59</v>
      </c>
      <c r="D22" s="25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4"/>
      <c r="AM22" s="7"/>
      <c r="AN22" s="7"/>
      <c r="AO22" s="7"/>
      <c r="AP22" s="7"/>
      <c r="AQ22" s="40">
        <f t="shared" si="3"/>
        <v>0</v>
      </c>
      <c r="AR22" s="3">
        <f t="shared" si="5"/>
        <v>33</v>
      </c>
      <c r="AS22" s="41">
        <f t="shared" si="0"/>
        <v>0</v>
      </c>
    </row>
    <row r="23" spans="1:45" ht="12.75" customHeight="1" x14ac:dyDescent="0.2">
      <c r="A23" s="151"/>
      <c r="B23" s="106"/>
      <c r="C23" s="39" t="s">
        <v>60</v>
      </c>
      <c r="D23" s="25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4"/>
      <c r="AM23" s="7"/>
      <c r="AN23" s="7"/>
      <c r="AO23" s="7"/>
      <c r="AP23" s="7"/>
      <c r="AQ23" s="40">
        <f t="shared" si="3"/>
        <v>0</v>
      </c>
      <c r="AR23" s="3">
        <f t="shared" si="5"/>
        <v>33</v>
      </c>
      <c r="AS23" s="41">
        <f t="shared" si="0"/>
        <v>0</v>
      </c>
    </row>
    <row r="24" spans="1:45" ht="12.75" customHeight="1" x14ac:dyDescent="0.2">
      <c r="A24" s="151"/>
      <c r="B24" s="105" t="s">
        <v>53</v>
      </c>
      <c r="C24" s="39" t="s">
        <v>59</v>
      </c>
      <c r="D24" s="25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4"/>
      <c r="AM24" s="7"/>
      <c r="AN24" s="7"/>
      <c r="AO24" s="7"/>
      <c r="AP24" s="7"/>
      <c r="AQ24" s="40">
        <f t="shared" si="3"/>
        <v>0</v>
      </c>
      <c r="AR24" s="3">
        <f t="shared" si="5"/>
        <v>33</v>
      </c>
      <c r="AS24" s="41">
        <f t="shared" si="0"/>
        <v>0</v>
      </c>
    </row>
    <row r="25" spans="1:45" ht="12.75" customHeight="1" x14ac:dyDescent="0.2">
      <c r="A25" s="151"/>
      <c r="B25" s="106"/>
      <c r="C25" s="39" t="s">
        <v>60</v>
      </c>
      <c r="D25" s="25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4"/>
      <c r="AM25" s="7"/>
      <c r="AN25" s="7"/>
      <c r="AO25" s="7"/>
      <c r="AP25" s="7"/>
      <c r="AQ25" s="40">
        <f t="shared" si="3"/>
        <v>0</v>
      </c>
      <c r="AR25" s="3">
        <f t="shared" si="5"/>
        <v>33</v>
      </c>
      <c r="AS25" s="41">
        <f t="shared" si="0"/>
        <v>0</v>
      </c>
    </row>
    <row r="26" spans="1:45" ht="12.75" customHeight="1" x14ac:dyDescent="0.2">
      <c r="A26" s="151"/>
      <c r="B26" s="107" t="s">
        <v>72</v>
      </c>
      <c r="C26" s="39" t="s">
        <v>59</v>
      </c>
      <c r="D26" s="25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4"/>
      <c r="AM26" s="7"/>
      <c r="AN26" s="7"/>
      <c r="AO26" s="7"/>
      <c r="AP26" s="7"/>
      <c r="AQ26" s="40">
        <f t="shared" si="3"/>
        <v>0</v>
      </c>
      <c r="AR26" s="3">
        <f>33*3</f>
        <v>99</v>
      </c>
      <c r="AS26" s="41">
        <f t="shared" si="0"/>
        <v>0</v>
      </c>
    </row>
    <row r="27" spans="1:45" ht="12.75" customHeight="1" x14ac:dyDescent="0.2">
      <c r="A27" s="151"/>
      <c r="B27" s="107"/>
      <c r="C27" s="39" t="s">
        <v>60</v>
      </c>
      <c r="D27" s="25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4"/>
      <c r="AM27" s="7"/>
      <c r="AN27" s="7"/>
      <c r="AO27" s="7"/>
      <c r="AP27" s="7"/>
      <c r="AQ27" s="40">
        <f t="shared" si="3"/>
        <v>0</v>
      </c>
      <c r="AR27" s="3">
        <f t="shared" ref="AR27" si="6">33*3</f>
        <v>99</v>
      </c>
      <c r="AS27" s="41">
        <f t="shared" si="0"/>
        <v>0</v>
      </c>
    </row>
    <row r="28" spans="1:45" s="45" customFormat="1" ht="27" customHeight="1" x14ac:dyDescent="0.2">
      <c r="A28" s="127"/>
      <c r="B28" s="127"/>
      <c r="C28" s="127"/>
      <c r="D28" s="12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8"/>
      <c r="AN28" s="68"/>
      <c r="AO28" s="68"/>
      <c r="AP28" s="68"/>
      <c r="AQ28" s="68"/>
      <c r="AR28" s="68"/>
      <c r="AS28" s="68"/>
    </row>
    <row r="29" spans="1:45" s="2" customFormat="1" ht="111.75" customHeight="1" x14ac:dyDescent="0.2">
      <c r="A29" s="125" t="s">
        <v>13</v>
      </c>
      <c r="B29" s="125"/>
      <c r="C29" s="125"/>
      <c r="D29" s="125"/>
      <c r="E29" s="128" t="s">
        <v>129</v>
      </c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30"/>
      <c r="AQ29" s="110" t="s">
        <v>19</v>
      </c>
      <c r="AR29" s="110" t="s">
        <v>21</v>
      </c>
      <c r="AS29" s="119" t="s">
        <v>20</v>
      </c>
    </row>
    <row r="30" spans="1:45" s="2" customFormat="1" ht="21.75" customHeight="1" x14ac:dyDescent="0.2">
      <c r="A30" s="120" t="s">
        <v>0</v>
      </c>
      <c r="B30" s="121"/>
      <c r="C30" s="105" t="s">
        <v>61</v>
      </c>
      <c r="D30" s="23" t="s">
        <v>17</v>
      </c>
      <c r="E30" s="107" t="s">
        <v>1</v>
      </c>
      <c r="F30" s="107"/>
      <c r="G30" s="107"/>
      <c r="H30" s="107"/>
      <c r="I30" s="107" t="s">
        <v>2</v>
      </c>
      <c r="J30" s="107"/>
      <c r="K30" s="107"/>
      <c r="L30" s="107"/>
      <c r="M30" s="107" t="s">
        <v>3</v>
      </c>
      <c r="N30" s="107"/>
      <c r="O30" s="107"/>
      <c r="P30" s="107"/>
      <c r="Q30" s="107" t="s">
        <v>4</v>
      </c>
      <c r="R30" s="107"/>
      <c r="S30" s="107"/>
      <c r="T30" s="107"/>
      <c r="U30" s="107" t="s">
        <v>5</v>
      </c>
      <c r="V30" s="107"/>
      <c r="W30" s="107"/>
      <c r="X30" s="107" t="s">
        <v>6</v>
      </c>
      <c r="Y30" s="107"/>
      <c r="Z30" s="107"/>
      <c r="AA30" s="107"/>
      <c r="AB30" s="107" t="s">
        <v>7</v>
      </c>
      <c r="AC30" s="107"/>
      <c r="AD30" s="107"/>
      <c r="AE30" s="107" t="s">
        <v>8</v>
      </c>
      <c r="AF30" s="107"/>
      <c r="AG30" s="107"/>
      <c r="AH30" s="107"/>
      <c r="AI30" s="107"/>
      <c r="AJ30" s="107" t="s">
        <v>9</v>
      </c>
      <c r="AK30" s="107"/>
      <c r="AL30" s="107"/>
      <c r="AM30" s="107" t="s">
        <v>10</v>
      </c>
      <c r="AN30" s="107"/>
      <c r="AO30" s="107"/>
      <c r="AP30" s="107"/>
      <c r="AQ30" s="110"/>
      <c r="AR30" s="110"/>
      <c r="AS30" s="119"/>
    </row>
    <row r="31" spans="1:45" s="6" customFormat="1" ht="11.25" customHeight="1" x14ac:dyDescent="0.2">
      <c r="A31" s="122"/>
      <c r="B31" s="123"/>
      <c r="C31" s="124"/>
      <c r="D31" s="23" t="s">
        <v>18</v>
      </c>
      <c r="E31" s="5">
        <v>1</v>
      </c>
      <c r="F31" s="5">
        <v>2</v>
      </c>
      <c r="G31" s="5">
        <v>3</v>
      </c>
      <c r="H31" s="5">
        <v>4</v>
      </c>
      <c r="I31" s="5">
        <v>5</v>
      </c>
      <c r="J31" s="5">
        <v>6</v>
      </c>
      <c r="K31" s="5">
        <v>7</v>
      </c>
      <c r="L31" s="5">
        <v>8</v>
      </c>
      <c r="M31" s="5">
        <v>9</v>
      </c>
      <c r="N31" s="5">
        <v>10</v>
      </c>
      <c r="O31" s="5">
        <v>11</v>
      </c>
      <c r="P31" s="5">
        <v>12</v>
      </c>
      <c r="Q31" s="5">
        <v>13</v>
      </c>
      <c r="R31" s="5">
        <v>14</v>
      </c>
      <c r="S31" s="5">
        <v>15</v>
      </c>
      <c r="T31" s="5">
        <v>16</v>
      </c>
      <c r="U31" s="5">
        <v>17</v>
      </c>
      <c r="V31" s="5">
        <v>18</v>
      </c>
      <c r="W31" s="5">
        <v>19</v>
      </c>
      <c r="X31" s="5">
        <v>20</v>
      </c>
      <c r="Y31" s="5">
        <v>21</v>
      </c>
      <c r="Z31" s="5">
        <v>22</v>
      </c>
      <c r="AA31" s="5">
        <v>23</v>
      </c>
      <c r="AB31" s="5">
        <v>24</v>
      </c>
      <c r="AC31" s="5">
        <v>25</v>
      </c>
      <c r="AD31" s="5">
        <v>26</v>
      </c>
      <c r="AE31" s="5">
        <v>27</v>
      </c>
      <c r="AF31" s="5">
        <v>28</v>
      </c>
      <c r="AG31" s="5">
        <v>29</v>
      </c>
      <c r="AH31" s="5">
        <v>30</v>
      </c>
      <c r="AI31" s="5">
        <v>31</v>
      </c>
      <c r="AJ31" s="5">
        <v>32</v>
      </c>
      <c r="AK31" s="5">
        <v>33</v>
      </c>
      <c r="AL31" s="5">
        <v>34</v>
      </c>
      <c r="AM31" s="5">
        <v>35</v>
      </c>
      <c r="AN31" s="5">
        <v>36</v>
      </c>
      <c r="AO31" s="5">
        <v>37</v>
      </c>
      <c r="AP31" s="5">
        <v>38</v>
      </c>
      <c r="AQ31" s="110"/>
      <c r="AR31" s="110"/>
      <c r="AS31" s="119"/>
    </row>
    <row r="32" spans="1:45" ht="12.75" customHeight="1" x14ac:dyDescent="0.2">
      <c r="A32" s="150" t="s">
        <v>24</v>
      </c>
      <c r="B32" s="105" t="s">
        <v>12</v>
      </c>
      <c r="C32" s="39" t="s">
        <v>74</v>
      </c>
      <c r="D32" s="46"/>
      <c r="E32" s="27"/>
      <c r="F32" s="84"/>
      <c r="G32" s="93" t="s">
        <v>130</v>
      </c>
      <c r="H32" s="84"/>
      <c r="I32" s="84"/>
      <c r="J32" s="84"/>
      <c r="K32" s="93" t="s">
        <v>130</v>
      </c>
      <c r="L32" s="84"/>
      <c r="M32" s="84"/>
      <c r="N32" s="84"/>
      <c r="O32" s="84"/>
      <c r="P32" s="93" t="s">
        <v>130</v>
      </c>
      <c r="Q32" s="27"/>
      <c r="R32" s="27"/>
      <c r="S32" s="93" t="s">
        <v>130</v>
      </c>
      <c r="T32" s="27"/>
      <c r="U32" s="27"/>
      <c r="V32" s="27"/>
      <c r="W32" s="93" t="s">
        <v>130</v>
      </c>
      <c r="X32" s="27"/>
      <c r="Y32" s="27"/>
      <c r="Z32" s="27"/>
      <c r="AA32" s="93" t="s">
        <v>130</v>
      </c>
      <c r="AB32" s="27"/>
      <c r="AC32" s="93" t="s">
        <v>130</v>
      </c>
      <c r="AD32" s="27"/>
      <c r="AE32" s="27"/>
      <c r="AF32" s="27"/>
      <c r="AG32" s="27"/>
      <c r="AH32" s="93" t="s">
        <v>130</v>
      </c>
      <c r="AI32" s="27"/>
      <c r="AJ32" s="27"/>
      <c r="AK32" s="27"/>
      <c r="AL32" s="27"/>
      <c r="AM32" s="84"/>
      <c r="AN32" s="84"/>
      <c r="AO32" s="84"/>
      <c r="AP32" s="84"/>
      <c r="AQ32" s="40">
        <f>COUNTA(E32:AP32)</f>
        <v>8</v>
      </c>
      <c r="AR32" s="3">
        <f>34*5</f>
        <v>170</v>
      </c>
      <c r="AS32" s="41">
        <f>AQ32/AR32</f>
        <v>4.7058823529411764E-2</v>
      </c>
    </row>
    <row r="33" spans="1:45" x14ac:dyDescent="0.2">
      <c r="A33" s="151"/>
      <c r="B33" s="106"/>
      <c r="C33" s="39" t="s">
        <v>75</v>
      </c>
      <c r="D33" s="46"/>
      <c r="E33" s="27"/>
      <c r="F33" s="84"/>
      <c r="G33" s="93" t="s">
        <v>130</v>
      </c>
      <c r="H33" s="84"/>
      <c r="I33" s="84"/>
      <c r="J33" s="84"/>
      <c r="K33" s="93" t="s">
        <v>130</v>
      </c>
      <c r="L33" s="84"/>
      <c r="M33" s="84"/>
      <c r="N33" s="84"/>
      <c r="O33" s="84"/>
      <c r="P33" s="93" t="s">
        <v>130</v>
      </c>
      <c r="Q33" s="27"/>
      <c r="R33" s="27"/>
      <c r="S33" s="93" t="s">
        <v>130</v>
      </c>
      <c r="T33" s="27"/>
      <c r="U33" s="27"/>
      <c r="V33" s="27"/>
      <c r="W33" s="93" t="s">
        <v>130</v>
      </c>
      <c r="X33" s="27"/>
      <c r="Y33" s="27"/>
      <c r="Z33" s="27"/>
      <c r="AA33" s="93" t="s">
        <v>130</v>
      </c>
      <c r="AB33" s="27"/>
      <c r="AC33" s="93" t="s">
        <v>130</v>
      </c>
      <c r="AD33" s="27"/>
      <c r="AE33" s="27"/>
      <c r="AF33" s="27"/>
      <c r="AG33" s="27"/>
      <c r="AH33" s="93" t="s">
        <v>130</v>
      </c>
      <c r="AI33" s="27"/>
      <c r="AJ33" s="27"/>
      <c r="AK33" s="27"/>
      <c r="AL33" s="27"/>
      <c r="AM33" s="84"/>
      <c r="AN33" s="84"/>
      <c r="AO33" s="84"/>
      <c r="AP33" s="84"/>
      <c r="AQ33" s="40">
        <f>COUNTA(E33:AP33)</f>
        <v>8</v>
      </c>
      <c r="AR33" s="3">
        <f t="shared" ref="AR33:AR34" si="7">34*5</f>
        <v>170</v>
      </c>
      <c r="AS33" s="41">
        <f t="shared" ref="AS33:AS58" si="8">AQ33/AR33</f>
        <v>4.7058823529411764E-2</v>
      </c>
    </row>
    <row r="34" spans="1:45" x14ac:dyDescent="0.2">
      <c r="A34" s="151"/>
      <c r="B34" s="124"/>
      <c r="C34" s="39" t="s">
        <v>76</v>
      </c>
      <c r="D34" s="46"/>
      <c r="E34" s="27"/>
      <c r="F34" s="84"/>
      <c r="G34" s="93" t="s">
        <v>130</v>
      </c>
      <c r="H34" s="84"/>
      <c r="I34" s="84"/>
      <c r="J34" s="84"/>
      <c r="K34" s="93" t="s">
        <v>130</v>
      </c>
      <c r="L34" s="84"/>
      <c r="M34" s="84"/>
      <c r="N34" s="84"/>
      <c r="O34" s="84"/>
      <c r="P34" s="93" t="s">
        <v>130</v>
      </c>
      <c r="Q34" s="27"/>
      <c r="R34" s="27"/>
      <c r="S34" s="93" t="s">
        <v>130</v>
      </c>
      <c r="T34" s="27"/>
      <c r="U34" s="27"/>
      <c r="V34" s="27"/>
      <c r="W34" s="93" t="s">
        <v>130</v>
      </c>
      <c r="X34" s="27"/>
      <c r="Y34" s="27"/>
      <c r="Z34" s="27"/>
      <c r="AA34" s="93" t="s">
        <v>130</v>
      </c>
      <c r="AB34" s="27"/>
      <c r="AC34" s="93" t="s">
        <v>130</v>
      </c>
      <c r="AD34" s="27"/>
      <c r="AE34" s="27"/>
      <c r="AF34" s="27"/>
      <c r="AG34" s="27"/>
      <c r="AH34" s="93" t="s">
        <v>130</v>
      </c>
      <c r="AI34" s="27"/>
      <c r="AJ34" s="27"/>
      <c r="AK34" s="27"/>
      <c r="AL34" s="27"/>
      <c r="AM34" s="84"/>
      <c r="AN34" s="84"/>
      <c r="AO34" s="84"/>
      <c r="AP34" s="84"/>
      <c r="AQ34" s="40">
        <f t="shared" ref="AQ34:AQ36" si="9">COUNTA(E34:AP34)</f>
        <v>8</v>
      </c>
      <c r="AR34" s="3">
        <f t="shared" si="7"/>
        <v>170</v>
      </c>
      <c r="AS34" s="41">
        <f t="shared" si="8"/>
        <v>4.7058823529411764E-2</v>
      </c>
    </row>
    <row r="35" spans="1:45" x14ac:dyDescent="0.2">
      <c r="A35" s="151"/>
      <c r="B35" s="105" t="s">
        <v>11</v>
      </c>
      <c r="C35" s="39" t="s">
        <v>74</v>
      </c>
      <c r="D35" s="46"/>
      <c r="E35" s="27"/>
      <c r="F35" s="84"/>
      <c r="G35" s="93" t="s">
        <v>130</v>
      </c>
      <c r="H35" s="84"/>
      <c r="I35" s="84"/>
      <c r="J35" s="84"/>
      <c r="K35" s="93" t="s">
        <v>130</v>
      </c>
      <c r="L35" s="84"/>
      <c r="M35" s="84"/>
      <c r="N35" s="84"/>
      <c r="O35" s="84"/>
      <c r="P35" s="93" t="s">
        <v>130</v>
      </c>
      <c r="Q35" s="27"/>
      <c r="R35" s="27"/>
      <c r="S35" s="93" t="s">
        <v>130</v>
      </c>
      <c r="T35" s="27"/>
      <c r="U35" s="27"/>
      <c r="V35" s="27"/>
      <c r="W35" s="93" t="s">
        <v>130</v>
      </c>
      <c r="X35" s="27"/>
      <c r="Y35" s="27"/>
      <c r="Z35" s="27"/>
      <c r="AA35" s="93" t="s">
        <v>130</v>
      </c>
      <c r="AB35" s="27"/>
      <c r="AC35" s="93" t="s">
        <v>130</v>
      </c>
      <c r="AD35" s="27"/>
      <c r="AE35" s="27"/>
      <c r="AF35" s="27"/>
      <c r="AG35" s="27"/>
      <c r="AH35" s="93" t="s">
        <v>130</v>
      </c>
      <c r="AI35" s="27"/>
      <c r="AJ35" s="27"/>
      <c r="AK35" s="27"/>
      <c r="AL35" s="27"/>
      <c r="AM35" s="84"/>
      <c r="AN35" s="84"/>
      <c r="AO35" s="84"/>
      <c r="AP35" s="84"/>
      <c r="AQ35" s="40">
        <f t="shared" si="9"/>
        <v>8</v>
      </c>
      <c r="AR35" s="3">
        <f>34*4</f>
        <v>136</v>
      </c>
      <c r="AS35" s="41">
        <f t="shared" si="8"/>
        <v>5.8823529411764705E-2</v>
      </c>
    </row>
    <row r="36" spans="1:45" x14ac:dyDescent="0.2">
      <c r="A36" s="151"/>
      <c r="B36" s="106"/>
      <c r="C36" s="39" t="s">
        <v>75</v>
      </c>
      <c r="D36" s="46"/>
      <c r="E36" s="27"/>
      <c r="F36" s="27"/>
      <c r="G36" s="93" t="s">
        <v>130</v>
      </c>
      <c r="H36" s="84"/>
      <c r="I36" s="27"/>
      <c r="J36" s="27"/>
      <c r="K36" s="93" t="s">
        <v>130</v>
      </c>
      <c r="L36" s="27"/>
      <c r="M36" s="27"/>
      <c r="N36" s="27"/>
      <c r="O36" s="27"/>
      <c r="P36" s="93" t="s">
        <v>130</v>
      </c>
      <c r="Q36" s="27"/>
      <c r="R36" s="27"/>
      <c r="S36" s="93" t="s">
        <v>130</v>
      </c>
      <c r="T36" s="27"/>
      <c r="U36" s="27"/>
      <c r="V36" s="27"/>
      <c r="W36" s="93" t="s">
        <v>130</v>
      </c>
      <c r="X36" s="27"/>
      <c r="Y36" s="27"/>
      <c r="Z36" s="27"/>
      <c r="AA36" s="93" t="s">
        <v>130</v>
      </c>
      <c r="AB36" s="84"/>
      <c r="AC36" s="93" t="s">
        <v>130</v>
      </c>
      <c r="AD36" s="84"/>
      <c r="AE36" s="27"/>
      <c r="AF36" s="27"/>
      <c r="AG36" s="27"/>
      <c r="AH36" s="93" t="s">
        <v>130</v>
      </c>
      <c r="AI36" s="27"/>
      <c r="AJ36" s="27"/>
      <c r="AK36" s="27"/>
      <c r="AL36" s="27"/>
      <c r="AM36" s="84"/>
      <c r="AN36" s="84"/>
      <c r="AO36" s="84"/>
      <c r="AP36" s="84"/>
      <c r="AQ36" s="40">
        <f t="shared" si="9"/>
        <v>8</v>
      </c>
      <c r="AR36" s="3">
        <f t="shared" ref="AR36:AR40" si="10">34*4</f>
        <v>136</v>
      </c>
      <c r="AS36" s="41">
        <f t="shared" si="8"/>
        <v>5.8823529411764705E-2</v>
      </c>
    </row>
    <row r="37" spans="1:45" ht="12.75" customHeight="1" x14ac:dyDescent="0.2">
      <c r="A37" s="151"/>
      <c r="B37" s="124"/>
      <c r="C37" s="39" t="s">
        <v>76</v>
      </c>
      <c r="D37" s="46"/>
      <c r="E37" s="27"/>
      <c r="F37" s="27"/>
      <c r="G37" s="93" t="s">
        <v>130</v>
      </c>
      <c r="H37" s="27"/>
      <c r="I37" s="27"/>
      <c r="J37" s="95"/>
      <c r="K37" s="93" t="s">
        <v>130</v>
      </c>
      <c r="L37" s="27"/>
      <c r="M37" s="27"/>
      <c r="N37" s="27"/>
      <c r="O37" s="27"/>
      <c r="P37" s="93" t="s">
        <v>130</v>
      </c>
      <c r="Q37" s="27"/>
      <c r="R37" s="27"/>
      <c r="S37" s="93" t="s">
        <v>130</v>
      </c>
      <c r="T37" s="27"/>
      <c r="U37" s="27"/>
      <c r="V37" s="27"/>
      <c r="W37" s="93" t="s">
        <v>130</v>
      </c>
      <c r="X37" s="27"/>
      <c r="Y37" s="27"/>
      <c r="Z37" s="27"/>
      <c r="AA37" s="93" t="s">
        <v>130</v>
      </c>
      <c r="AB37" s="27"/>
      <c r="AC37" s="93" t="s">
        <v>130</v>
      </c>
      <c r="AD37" s="27"/>
      <c r="AE37" s="27"/>
      <c r="AF37" s="27"/>
      <c r="AG37" s="27"/>
      <c r="AH37" s="93" t="s">
        <v>130</v>
      </c>
      <c r="AI37" s="84"/>
      <c r="AJ37" s="84"/>
      <c r="AK37" s="27"/>
      <c r="AL37" s="27"/>
      <c r="AM37" s="84"/>
      <c r="AN37" s="84"/>
      <c r="AO37" s="84"/>
      <c r="AP37" s="84"/>
      <c r="AQ37" s="40">
        <f>COUNTA(E37:AP37)</f>
        <v>8</v>
      </c>
      <c r="AR37" s="3">
        <f t="shared" si="10"/>
        <v>136</v>
      </c>
      <c r="AS37" s="41">
        <f t="shared" si="8"/>
        <v>5.8823529411764705E-2</v>
      </c>
    </row>
    <row r="38" spans="1:45" x14ac:dyDescent="0.2">
      <c r="A38" s="151"/>
      <c r="B38" s="105" t="s">
        <v>15</v>
      </c>
      <c r="C38" s="39" t="s">
        <v>74</v>
      </c>
      <c r="D38" s="46"/>
      <c r="E38" s="27"/>
      <c r="F38" s="27"/>
      <c r="G38" s="27"/>
      <c r="H38" s="27"/>
      <c r="I38" s="95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84"/>
      <c r="AI38" s="84"/>
      <c r="AJ38" s="84"/>
      <c r="AK38" s="27"/>
      <c r="AL38" s="27"/>
      <c r="AM38" s="84"/>
      <c r="AN38" s="84"/>
      <c r="AO38" s="84"/>
      <c r="AP38" s="84"/>
      <c r="AQ38" s="40">
        <f>COUNTA(E38:AP38)</f>
        <v>0</v>
      </c>
      <c r="AR38" s="3">
        <f t="shared" si="10"/>
        <v>136</v>
      </c>
      <c r="AS38" s="41">
        <f t="shared" si="8"/>
        <v>0</v>
      </c>
    </row>
    <row r="39" spans="1:45" x14ac:dyDescent="0.2">
      <c r="A39" s="151"/>
      <c r="B39" s="106"/>
      <c r="C39" s="39" t="s">
        <v>75</v>
      </c>
      <c r="D39" s="46"/>
      <c r="E39" s="27"/>
      <c r="F39" s="27"/>
      <c r="G39" s="27"/>
      <c r="H39" s="95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84"/>
      <c r="AI39" s="84"/>
      <c r="AJ39" s="84"/>
      <c r="AK39" s="27"/>
      <c r="AL39" s="27"/>
      <c r="AM39" s="84"/>
      <c r="AN39" s="84"/>
      <c r="AO39" s="84"/>
      <c r="AP39" s="84"/>
      <c r="AQ39" s="40">
        <f t="shared" ref="AQ39:AQ58" si="11">COUNTA(E39:AP39)</f>
        <v>0</v>
      </c>
      <c r="AR39" s="3">
        <f t="shared" si="10"/>
        <v>136</v>
      </c>
      <c r="AS39" s="41">
        <f t="shared" si="8"/>
        <v>0</v>
      </c>
    </row>
    <row r="40" spans="1:45" x14ac:dyDescent="0.2">
      <c r="A40" s="151"/>
      <c r="B40" s="124"/>
      <c r="C40" s="39" t="s">
        <v>76</v>
      </c>
      <c r="D40" s="46"/>
      <c r="E40" s="27"/>
      <c r="F40" s="27"/>
      <c r="G40" s="95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84"/>
      <c r="AI40" s="84"/>
      <c r="AJ40" s="84"/>
      <c r="AK40" s="27"/>
      <c r="AL40" s="27"/>
      <c r="AM40" s="84"/>
      <c r="AN40" s="84"/>
      <c r="AO40" s="84"/>
      <c r="AP40" s="84"/>
      <c r="AQ40" s="40">
        <f t="shared" si="11"/>
        <v>0</v>
      </c>
      <c r="AR40" s="3">
        <f t="shared" si="10"/>
        <v>136</v>
      </c>
      <c r="AS40" s="41">
        <f t="shared" si="8"/>
        <v>0</v>
      </c>
    </row>
    <row r="41" spans="1:45" x14ac:dyDescent="0.2">
      <c r="A41" s="151"/>
      <c r="B41" s="105" t="s">
        <v>16</v>
      </c>
      <c r="C41" s="39" t="s">
        <v>74</v>
      </c>
      <c r="D41" s="46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84"/>
      <c r="AH41" s="84"/>
      <c r="AI41" s="84"/>
      <c r="AJ41" s="84"/>
      <c r="AK41" s="27"/>
      <c r="AL41" s="27"/>
      <c r="AM41" s="84"/>
      <c r="AN41" s="84"/>
      <c r="AO41" s="84"/>
      <c r="AP41" s="84"/>
      <c r="AQ41" s="40">
        <f t="shared" si="11"/>
        <v>0</v>
      </c>
      <c r="AR41" s="3">
        <f>34*2</f>
        <v>68</v>
      </c>
      <c r="AS41" s="41">
        <f t="shared" si="8"/>
        <v>0</v>
      </c>
    </row>
    <row r="42" spans="1:45" ht="12.75" customHeight="1" x14ac:dyDescent="0.2">
      <c r="A42" s="151"/>
      <c r="B42" s="106"/>
      <c r="C42" s="39" t="s">
        <v>75</v>
      </c>
      <c r="D42" s="46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84"/>
      <c r="AE42" s="27"/>
      <c r="AF42" s="27"/>
      <c r="AG42" s="27"/>
      <c r="AH42" s="27"/>
      <c r="AI42" s="84"/>
      <c r="AJ42" s="27"/>
      <c r="AK42" s="27"/>
      <c r="AL42" s="27"/>
      <c r="AM42" s="84"/>
      <c r="AN42" s="84"/>
      <c r="AO42" s="84"/>
      <c r="AP42" s="84"/>
      <c r="AQ42" s="40">
        <f t="shared" si="11"/>
        <v>0</v>
      </c>
      <c r="AR42" s="3">
        <f t="shared" ref="AR42:AR46" si="12">34*2</f>
        <v>68</v>
      </c>
      <c r="AS42" s="41">
        <f t="shared" si="8"/>
        <v>0</v>
      </c>
    </row>
    <row r="43" spans="1:45" ht="12.75" customHeight="1" x14ac:dyDescent="0.2">
      <c r="A43" s="151"/>
      <c r="B43" s="124"/>
      <c r="C43" s="39" t="s">
        <v>76</v>
      </c>
      <c r="D43" s="46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84"/>
      <c r="AE43" s="27"/>
      <c r="AF43" s="27"/>
      <c r="AG43" s="27"/>
      <c r="AH43" s="27"/>
      <c r="AI43" s="84"/>
      <c r="AJ43" s="27"/>
      <c r="AK43" s="27"/>
      <c r="AL43" s="27"/>
      <c r="AM43" s="84"/>
      <c r="AN43" s="84"/>
      <c r="AO43" s="84"/>
      <c r="AP43" s="84"/>
      <c r="AQ43" s="40">
        <f t="shared" si="11"/>
        <v>0</v>
      </c>
      <c r="AR43" s="3">
        <f t="shared" si="12"/>
        <v>68</v>
      </c>
      <c r="AS43" s="41">
        <f t="shared" si="8"/>
        <v>0</v>
      </c>
    </row>
    <row r="44" spans="1:45" ht="12.75" customHeight="1" x14ac:dyDescent="0.2">
      <c r="A44" s="151"/>
      <c r="B44" s="172" t="s">
        <v>131</v>
      </c>
      <c r="C44" s="39" t="s">
        <v>74</v>
      </c>
      <c r="D44" s="46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93" t="s">
        <v>130</v>
      </c>
      <c r="S44" s="27"/>
      <c r="T44" s="27"/>
      <c r="U44" s="27"/>
      <c r="V44" s="27"/>
      <c r="W44" s="27"/>
      <c r="X44" s="27"/>
      <c r="Y44" s="27"/>
      <c r="Z44" s="93" t="s">
        <v>130</v>
      </c>
      <c r="AA44" s="27"/>
      <c r="AB44" s="27"/>
      <c r="AC44" s="27"/>
      <c r="AD44" s="84"/>
      <c r="AE44" s="27"/>
      <c r="AF44" s="93" t="s">
        <v>130</v>
      </c>
      <c r="AG44" s="27"/>
      <c r="AH44" s="27"/>
      <c r="AI44" s="84"/>
      <c r="AJ44" s="27"/>
      <c r="AK44" s="27"/>
      <c r="AL44" s="27"/>
      <c r="AM44" s="84"/>
      <c r="AN44" s="84"/>
      <c r="AO44" s="84"/>
      <c r="AP44" s="84"/>
      <c r="AQ44" s="40">
        <f t="shared" si="11"/>
        <v>3</v>
      </c>
      <c r="AR44" s="3">
        <f t="shared" si="12"/>
        <v>68</v>
      </c>
      <c r="AS44" s="41">
        <f t="shared" si="8"/>
        <v>4.4117647058823532E-2</v>
      </c>
    </row>
    <row r="45" spans="1:45" ht="12.75" customHeight="1" x14ac:dyDescent="0.2">
      <c r="A45" s="151"/>
      <c r="B45" s="173"/>
      <c r="C45" s="39" t="s">
        <v>75</v>
      </c>
      <c r="D45" s="46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93" t="s">
        <v>130</v>
      </c>
      <c r="S45" s="27"/>
      <c r="T45" s="27"/>
      <c r="U45" s="27"/>
      <c r="V45" s="27"/>
      <c r="W45" s="27"/>
      <c r="X45" s="27"/>
      <c r="Y45" s="27"/>
      <c r="Z45" s="93" t="s">
        <v>130</v>
      </c>
      <c r="AA45" s="27"/>
      <c r="AB45" s="27"/>
      <c r="AC45" s="27"/>
      <c r="AD45" s="84"/>
      <c r="AE45" s="27"/>
      <c r="AF45" s="93" t="s">
        <v>130</v>
      </c>
      <c r="AG45" s="27"/>
      <c r="AH45" s="27"/>
      <c r="AI45" s="84"/>
      <c r="AJ45" s="27"/>
      <c r="AK45" s="27"/>
      <c r="AL45" s="27"/>
      <c r="AM45" s="84"/>
      <c r="AN45" s="84"/>
      <c r="AO45" s="84"/>
      <c r="AP45" s="84"/>
      <c r="AQ45" s="40">
        <f t="shared" si="11"/>
        <v>3</v>
      </c>
      <c r="AR45" s="3">
        <f t="shared" si="12"/>
        <v>68</v>
      </c>
      <c r="AS45" s="41">
        <f t="shared" si="8"/>
        <v>4.4117647058823532E-2</v>
      </c>
    </row>
    <row r="46" spans="1:45" ht="12.75" customHeight="1" x14ac:dyDescent="0.2">
      <c r="A46" s="151"/>
      <c r="B46" s="174"/>
      <c r="C46" s="39" t="s">
        <v>76</v>
      </c>
      <c r="D46" s="46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93" t="s">
        <v>130</v>
      </c>
      <c r="S46" s="27"/>
      <c r="T46" s="27"/>
      <c r="U46" s="27"/>
      <c r="V46" s="27"/>
      <c r="W46" s="27"/>
      <c r="X46" s="27"/>
      <c r="Y46" s="27"/>
      <c r="Z46" s="93" t="s">
        <v>130</v>
      </c>
      <c r="AA46" s="27"/>
      <c r="AB46" s="27"/>
      <c r="AC46" s="27"/>
      <c r="AD46" s="84"/>
      <c r="AE46" s="27"/>
      <c r="AF46" s="93" t="s">
        <v>130</v>
      </c>
      <c r="AG46" s="27"/>
      <c r="AH46" s="27"/>
      <c r="AI46" s="84"/>
      <c r="AJ46" s="27"/>
      <c r="AK46" s="27"/>
      <c r="AL46" s="27"/>
      <c r="AM46" s="84"/>
      <c r="AN46" s="84"/>
      <c r="AO46" s="84"/>
      <c r="AP46" s="84"/>
      <c r="AQ46" s="40">
        <f t="shared" si="11"/>
        <v>3</v>
      </c>
      <c r="AR46" s="3">
        <f t="shared" si="12"/>
        <v>68</v>
      </c>
      <c r="AS46" s="41">
        <f t="shared" si="8"/>
        <v>4.4117647058823532E-2</v>
      </c>
    </row>
    <row r="47" spans="1:45" ht="12.75" customHeight="1" x14ac:dyDescent="0.2">
      <c r="A47" s="151"/>
      <c r="B47" s="105" t="s">
        <v>51</v>
      </c>
      <c r="C47" s="39" t="s">
        <v>74</v>
      </c>
      <c r="D47" s="46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84"/>
      <c r="AB47" s="27"/>
      <c r="AC47" s="27"/>
      <c r="AD47" s="27"/>
      <c r="AE47" s="27"/>
      <c r="AF47" s="27"/>
      <c r="AG47" s="27"/>
      <c r="AH47" s="27"/>
      <c r="AI47" s="27"/>
      <c r="AJ47" s="84"/>
      <c r="AK47" s="27"/>
      <c r="AL47" s="27"/>
      <c r="AM47" s="84"/>
      <c r="AN47" s="84"/>
      <c r="AO47" s="84"/>
      <c r="AP47" s="84"/>
      <c r="AQ47" s="40">
        <f t="shared" si="11"/>
        <v>0</v>
      </c>
      <c r="AR47" s="3">
        <f>34*1</f>
        <v>34</v>
      </c>
      <c r="AS47" s="41">
        <f t="shared" si="8"/>
        <v>0</v>
      </c>
    </row>
    <row r="48" spans="1:45" x14ac:dyDescent="0.2">
      <c r="A48" s="151"/>
      <c r="B48" s="106"/>
      <c r="C48" s="39" t="s">
        <v>75</v>
      </c>
      <c r="D48" s="26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84"/>
      <c r="AN48" s="84"/>
      <c r="AO48" s="84"/>
      <c r="AP48" s="84"/>
      <c r="AQ48" s="40">
        <f t="shared" si="11"/>
        <v>0</v>
      </c>
      <c r="AR48" s="3">
        <f t="shared" ref="AR48:AR55" si="13">34*1</f>
        <v>34</v>
      </c>
      <c r="AS48" s="41">
        <f t="shared" si="8"/>
        <v>0</v>
      </c>
    </row>
    <row r="49" spans="1:45" s="2" customFormat="1" ht="15" customHeight="1" x14ac:dyDescent="0.2">
      <c r="A49" s="151"/>
      <c r="B49" s="124"/>
      <c r="C49" s="39" t="s">
        <v>76</v>
      </c>
      <c r="D49" s="47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40">
        <f t="shared" si="11"/>
        <v>0</v>
      </c>
      <c r="AR49" s="3">
        <f t="shared" si="13"/>
        <v>34</v>
      </c>
      <c r="AS49" s="41">
        <f t="shared" si="8"/>
        <v>0</v>
      </c>
    </row>
    <row r="50" spans="1:45" s="2" customFormat="1" ht="16.5" customHeight="1" x14ac:dyDescent="0.2">
      <c r="A50" s="151"/>
      <c r="B50" s="105" t="s">
        <v>52</v>
      </c>
      <c r="C50" s="39" t="s">
        <v>74</v>
      </c>
      <c r="D50" s="42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40">
        <f t="shared" si="11"/>
        <v>0</v>
      </c>
      <c r="AR50" s="3">
        <f t="shared" si="13"/>
        <v>34</v>
      </c>
      <c r="AS50" s="41">
        <f t="shared" si="8"/>
        <v>0</v>
      </c>
    </row>
    <row r="51" spans="1:45" s="6" customFormat="1" ht="11.25" customHeight="1" x14ac:dyDescent="0.2">
      <c r="A51" s="151"/>
      <c r="B51" s="106"/>
      <c r="C51" s="39" t="s">
        <v>75</v>
      </c>
      <c r="D51" s="42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40">
        <f t="shared" si="11"/>
        <v>0</v>
      </c>
      <c r="AR51" s="3">
        <f t="shared" si="13"/>
        <v>34</v>
      </c>
      <c r="AS51" s="41">
        <f t="shared" si="8"/>
        <v>0</v>
      </c>
    </row>
    <row r="52" spans="1:45" ht="12.75" customHeight="1" x14ac:dyDescent="0.2">
      <c r="A52" s="151"/>
      <c r="B52" s="124"/>
      <c r="C52" s="39" t="s">
        <v>76</v>
      </c>
      <c r="D52" s="46"/>
      <c r="E52" s="27"/>
      <c r="F52" s="27"/>
      <c r="G52" s="27"/>
      <c r="H52" s="27"/>
      <c r="I52" s="27"/>
      <c r="J52" s="95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84"/>
      <c r="AN52" s="84"/>
      <c r="AO52" s="84"/>
      <c r="AP52" s="84"/>
      <c r="AQ52" s="40">
        <f t="shared" si="11"/>
        <v>0</v>
      </c>
      <c r="AR52" s="3">
        <f t="shared" si="13"/>
        <v>34</v>
      </c>
      <c r="AS52" s="41">
        <f t="shared" si="8"/>
        <v>0</v>
      </c>
    </row>
    <row r="53" spans="1:45" x14ac:dyDescent="0.2">
      <c r="A53" s="151"/>
      <c r="B53" s="105" t="s">
        <v>53</v>
      </c>
      <c r="C53" s="39" t="s">
        <v>74</v>
      </c>
      <c r="D53" s="46"/>
      <c r="E53" s="27"/>
      <c r="F53" s="27"/>
      <c r="G53" s="27"/>
      <c r="H53" s="27"/>
      <c r="I53" s="95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84"/>
      <c r="AN53" s="84"/>
      <c r="AO53" s="84"/>
      <c r="AP53" s="84"/>
      <c r="AQ53" s="40">
        <f t="shared" si="11"/>
        <v>0</v>
      </c>
      <c r="AR53" s="3">
        <f t="shared" si="13"/>
        <v>34</v>
      </c>
      <c r="AS53" s="41">
        <f t="shared" si="8"/>
        <v>0</v>
      </c>
    </row>
    <row r="54" spans="1:45" x14ac:dyDescent="0.2">
      <c r="A54" s="151"/>
      <c r="B54" s="106"/>
      <c r="C54" s="39" t="s">
        <v>75</v>
      </c>
      <c r="D54" s="46"/>
      <c r="E54" s="27"/>
      <c r="F54" s="27"/>
      <c r="G54" s="27"/>
      <c r="H54" s="95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84"/>
      <c r="AN54" s="84"/>
      <c r="AO54" s="84"/>
      <c r="AP54" s="84"/>
      <c r="AQ54" s="40">
        <f t="shared" si="11"/>
        <v>0</v>
      </c>
      <c r="AR54" s="3">
        <f t="shared" si="13"/>
        <v>34</v>
      </c>
      <c r="AS54" s="41">
        <f t="shared" si="8"/>
        <v>0</v>
      </c>
    </row>
    <row r="55" spans="1:45" x14ac:dyDescent="0.2">
      <c r="A55" s="151"/>
      <c r="B55" s="124"/>
      <c r="C55" s="39" t="s">
        <v>76</v>
      </c>
      <c r="D55" s="46"/>
      <c r="E55" s="27"/>
      <c r="F55" s="27"/>
      <c r="G55" s="95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84"/>
      <c r="AN55" s="84"/>
      <c r="AO55" s="84"/>
      <c r="AP55" s="84"/>
      <c r="AQ55" s="40">
        <f t="shared" si="11"/>
        <v>0</v>
      </c>
      <c r="AR55" s="3">
        <f t="shared" si="13"/>
        <v>34</v>
      </c>
      <c r="AS55" s="41">
        <f t="shared" si="8"/>
        <v>0</v>
      </c>
    </row>
    <row r="56" spans="1:45" x14ac:dyDescent="0.2">
      <c r="A56" s="151"/>
      <c r="B56" s="107" t="s">
        <v>72</v>
      </c>
      <c r="C56" s="39" t="s">
        <v>74</v>
      </c>
      <c r="D56" s="46"/>
      <c r="E56" s="27"/>
      <c r="F56" s="27"/>
      <c r="G56" s="27"/>
      <c r="H56" s="95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84"/>
      <c r="AC56" s="84"/>
      <c r="AD56" s="84"/>
      <c r="AE56" s="27"/>
      <c r="AF56" s="27"/>
      <c r="AG56" s="27"/>
      <c r="AH56" s="27"/>
      <c r="AI56" s="27"/>
      <c r="AJ56" s="27"/>
      <c r="AK56" s="27"/>
      <c r="AL56" s="27"/>
      <c r="AM56" s="84"/>
      <c r="AN56" s="84"/>
      <c r="AO56" s="84"/>
      <c r="AP56" s="84"/>
      <c r="AQ56" s="40">
        <f t="shared" si="11"/>
        <v>0</v>
      </c>
      <c r="AR56" s="3">
        <f>34*2</f>
        <v>68</v>
      </c>
      <c r="AS56" s="41">
        <f t="shared" si="8"/>
        <v>0</v>
      </c>
    </row>
    <row r="57" spans="1:45" ht="12.75" customHeight="1" x14ac:dyDescent="0.2">
      <c r="A57" s="151"/>
      <c r="B57" s="107"/>
      <c r="C57" s="39" t="s">
        <v>75</v>
      </c>
      <c r="D57" s="46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84"/>
      <c r="AI57" s="84"/>
      <c r="AJ57" s="84"/>
      <c r="AK57" s="27"/>
      <c r="AL57" s="27"/>
      <c r="AM57" s="84"/>
      <c r="AN57" s="84"/>
      <c r="AO57" s="84"/>
      <c r="AP57" s="84"/>
      <c r="AQ57" s="40">
        <f t="shared" si="11"/>
        <v>0</v>
      </c>
      <c r="AR57" s="3">
        <f t="shared" ref="AR57:AR58" si="14">34*2</f>
        <v>68</v>
      </c>
      <c r="AS57" s="41">
        <f t="shared" si="8"/>
        <v>0</v>
      </c>
    </row>
    <row r="58" spans="1:45" x14ac:dyDescent="0.2">
      <c r="A58" s="151"/>
      <c r="B58" s="107"/>
      <c r="C58" s="39" t="s">
        <v>76</v>
      </c>
      <c r="D58" s="46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84"/>
      <c r="AI58" s="84"/>
      <c r="AJ58" s="84"/>
      <c r="AK58" s="27"/>
      <c r="AL58" s="27"/>
      <c r="AM58" s="84"/>
      <c r="AN58" s="84"/>
      <c r="AO58" s="84"/>
      <c r="AP58" s="84"/>
      <c r="AQ58" s="40">
        <f t="shared" si="11"/>
        <v>0</v>
      </c>
      <c r="AR58" s="3">
        <f t="shared" si="14"/>
        <v>68</v>
      </c>
      <c r="AS58" s="41">
        <f t="shared" si="8"/>
        <v>0</v>
      </c>
    </row>
    <row r="59" spans="1:45" s="45" customFormat="1" ht="27" customHeight="1" x14ac:dyDescent="0.2">
      <c r="A59" s="68"/>
      <c r="B59" s="69"/>
      <c r="C59" s="69"/>
      <c r="D59" s="69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8"/>
      <c r="AN59" s="68"/>
      <c r="AO59" s="68"/>
      <c r="AP59" s="68"/>
      <c r="AQ59" s="68"/>
      <c r="AR59" s="68"/>
      <c r="AS59" s="68"/>
    </row>
    <row r="60" spans="1:45" s="45" customFormat="1" ht="114" customHeight="1" x14ac:dyDescent="0.2">
      <c r="A60" s="145" t="s">
        <v>22</v>
      </c>
      <c r="B60" s="145"/>
      <c r="C60" s="145"/>
      <c r="D60" s="145"/>
      <c r="E60" s="128" t="s">
        <v>129</v>
      </c>
      <c r="F60" s="129"/>
      <c r="G60" s="129"/>
      <c r="H60" s="129"/>
      <c r="I60" s="129"/>
      <c r="J60" s="129"/>
      <c r="K60" s="129"/>
      <c r="L60" s="129"/>
      <c r="M60" s="129"/>
      <c r="N60" s="129"/>
      <c r="O60" s="129"/>
      <c r="P60" s="129"/>
      <c r="Q60" s="129"/>
      <c r="R60" s="129"/>
      <c r="S60" s="129"/>
      <c r="T60" s="129"/>
      <c r="U60" s="129"/>
      <c r="V60" s="129"/>
      <c r="W60" s="129"/>
      <c r="X60" s="129"/>
      <c r="Y60" s="129"/>
      <c r="Z60" s="129"/>
      <c r="AA60" s="129"/>
      <c r="AB60" s="129"/>
      <c r="AC60" s="129"/>
      <c r="AD60" s="129"/>
      <c r="AE60" s="129"/>
      <c r="AF60" s="129"/>
      <c r="AG60" s="129"/>
      <c r="AH60" s="129"/>
      <c r="AI60" s="129"/>
      <c r="AJ60" s="129"/>
      <c r="AK60" s="129"/>
      <c r="AL60" s="129"/>
      <c r="AM60" s="129"/>
      <c r="AN60" s="129"/>
      <c r="AO60" s="129"/>
      <c r="AP60" s="130"/>
      <c r="AQ60" s="110" t="s">
        <v>19</v>
      </c>
      <c r="AR60" s="110" t="s">
        <v>21</v>
      </c>
      <c r="AS60" s="119" t="s">
        <v>20</v>
      </c>
    </row>
    <row r="61" spans="1:45" s="2" customFormat="1" x14ac:dyDescent="0.2">
      <c r="A61" s="120" t="s">
        <v>0</v>
      </c>
      <c r="B61" s="121"/>
      <c r="C61" s="105" t="s">
        <v>61</v>
      </c>
      <c r="D61" s="23" t="s">
        <v>17</v>
      </c>
      <c r="E61" s="107" t="s">
        <v>1</v>
      </c>
      <c r="F61" s="107"/>
      <c r="G61" s="107"/>
      <c r="H61" s="107"/>
      <c r="I61" s="107" t="s">
        <v>2</v>
      </c>
      <c r="J61" s="107"/>
      <c r="K61" s="107"/>
      <c r="L61" s="107"/>
      <c r="M61" s="107" t="s">
        <v>3</v>
      </c>
      <c r="N61" s="107"/>
      <c r="O61" s="107"/>
      <c r="P61" s="107"/>
      <c r="Q61" s="107" t="s">
        <v>4</v>
      </c>
      <c r="R61" s="107"/>
      <c r="S61" s="107"/>
      <c r="T61" s="107"/>
      <c r="U61" s="107" t="s">
        <v>5</v>
      </c>
      <c r="V61" s="107"/>
      <c r="W61" s="107"/>
      <c r="X61" s="107" t="s">
        <v>6</v>
      </c>
      <c r="Y61" s="107"/>
      <c r="Z61" s="107"/>
      <c r="AA61" s="107"/>
      <c r="AB61" s="107" t="s">
        <v>7</v>
      </c>
      <c r="AC61" s="107"/>
      <c r="AD61" s="107"/>
      <c r="AE61" s="107" t="s">
        <v>8</v>
      </c>
      <c r="AF61" s="107"/>
      <c r="AG61" s="107"/>
      <c r="AH61" s="107"/>
      <c r="AI61" s="107"/>
      <c r="AJ61" s="107" t="s">
        <v>9</v>
      </c>
      <c r="AK61" s="107"/>
      <c r="AL61" s="107"/>
      <c r="AM61" s="107" t="s">
        <v>10</v>
      </c>
      <c r="AN61" s="107"/>
      <c r="AO61" s="107"/>
      <c r="AP61" s="107"/>
      <c r="AQ61" s="110"/>
      <c r="AR61" s="110"/>
      <c r="AS61" s="119"/>
    </row>
    <row r="62" spans="1:45" s="2" customFormat="1" ht="16.5" customHeight="1" x14ac:dyDescent="0.2">
      <c r="A62" s="122"/>
      <c r="B62" s="123"/>
      <c r="C62" s="124"/>
      <c r="D62" s="23" t="s">
        <v>18</v>
      </c>
      <c r="E62" s="5">
        <v>1</v>
      </c>
      <c r="F62" s="5">
        <v>2</v>
      </c>
      <c r="G62" s="5">
        <v>3</v>
      </c>
      <c r="H62" s="5">
        <v>4</v>
      </c>
      <c r="I62" s="5">
        <v>5</v>
      </c>
      <c r="J62" s="5">
        <v>6</v>
      </c>
      <c r="K62" s="5">
        <v>7</v>
      </c>
      <c r="L62" s="5">
        <v>8</v>
      </c>
      <c r="M62" s="5">
        <v>9</v>
      </c>
      <c r="N62" s="5">
        <v>10</v>
      </c>
      <c r="O62" s="5">
        <v>11</v>
      </c>
      <c r="P62" s="5">
        <v>12</v>
      </c>
      <c r="Q62" s="5">
        <v>13</v>
      </c>
      <c r="R62" s="5">
        <v>14</v>
      </c>
      <c r="S62" s="5">
        <v>15</v>
      </c>
      <c r="T62" s="5">
        <v>16</v>
      </c>
      <c r="U62" s="5">
        <v>17</v>
      </c>
      <c r="V62" s="5">
        <v>18</v>
      </c>
      <c r="W62" s="5">
        <v>19</v>
      </c>
      <c r="X62" s="5">
        <v>20</v>
      </c>
      <c r="Y62" s="5">
        <v>21</v>
      </c>
      <c r="Z62" s="5">
        <v>22</v>
      </c>
      <c r="AA62" s="5">
        <v>23</v>
      </c>
      <c r="AB62" s="5">
        <v>24</v>
      </c>
      <c r="AC62" s="5">
        <v>25</v>
      </c>
      <c r="AD62" s="5">
        <v>26</v>
      </c>
      <c r="AE62" s="5">
        <v>27</v>
      </c>
      <c r="AF62" s="5">
        <v>28</v>
      </c>
      <c r="AG62" s="5">
        <v>29</v>
      </c>
      <c r="AH62" s="5">
        <v>30</v>
      </c>
      <c r="AI62" s="5">
        <v>31</v>
      </c>
      <c r="AJ62" s="5">
        <v>32</v>
      </c>
      <c r="AK62" s="5">
        <v>33</v>
      </c>
      <c r="AL62" s="5">
        <v>34</v>
      </c>
      <c r="AM62" s="5">
        <v>35</v>
      </c>
      <c r="AN62" s="5">
        <v>36</v>
      </c>
      <c r="AO62" s="5">
        <v>37</v>
      </c>
      <c r="AP62" s="5">
        <v>38</v>
      </c>
      <c r="AQ62" s="110"/>
      <c r="AR62" s="110"/>
      <c r="AS62" s="119"/>
    </row>
    <row r="63" spans="1:45" s="6" customFormat="1" ht="11.25" customHeight="1" x14ac:dyDescent="0.2">
      <c r="A63" s="150" t="s">
        <v>24</v>
      </c>
      <c r="B63" s="105" t="s">
        <v>12</v>
      </c>
      <c r="C63" s="39" t="s">
        <v>77</v>
      </c>
      <c r="D63" s="46"/>
      <c r="E63" s="27"/>
      <c r="F63" s="84"/>
      <c r="G63" s="93" t="s">
        <v>130</v>
      </c>
      <c r="H63" s="84"/>
      <c r="I63" s="84"/>
      <c r="J63" s="84"/>
      <c r="K63" s="93" t="s">
        <v>130</v>
      </c>
      <c r="L63" s="84"/>
      <c r="M63" s="84"/>
      <c r="N63" s="84"/>
      <c r="O63" s="84"/>
      <c r="P63" s="93" t="s">
        <v>130</v>
      </c>
      <c r="Q63" s="27"/>
      <c r="R63" s="27"/>
      <c r="S63" s="93" t="s">
        <v>130</v>
      </c>
      <c r="T63" s="27"/>
      <c r="U63" s="27"/>
      <c r="V63" s="27"/>
      <c r="W63" s="93" t="s">
        <v>130</v>
      </c>
      <c r="X63" s="27"/>
      <c r="Y63" s="27"/>
      <c r="Z63" s="27"/>
      <c r="AA63" s="93" t="s">
        <v>130</v>
      </c>
      <c r="AB63" s="27"/>
      <c r="AC63" s="93" t="s">
        <v>130</v>
      </c>
      <c r="AD63" s="27"/>
      <c r="AE63" s="27"/>
      <c r="AF63" s="27"/>
      <c r="AG63" s="27"/>
      <c r="AH63" s="93" t="s">
        <v>130</v>
      </c>
      <c r="AI63" s="27"/>
      <c r="AJ63" s="27"/>
      <c r="AK63" s="27"/>
      <c r="AL63" s="27"/>
      <c r="AM63" s="84"/>
      <c r="AN63" s="84"/>
      <c r="AO63" s="84"/>
      <c r="AP63" s="84"/>
      <c r="AQ63" s="40">
        <f>COUNTA(E63:AP63)</f>
        <v>8</v>
      </c>
      <c r="AR63" s="3">
        <f>34*5</f>
        <v>170</v>
      </c>
      <c r="AS63" s="41">
        <f>AQ63/AR63</f>
        <v>4.7058823529411764E-2</v>
      </c>
    </row>
    <row r="64" spans="1:45" s="6" customFormat="1" ht="15" customHeight="1" x14ac:dyDescent="0.2">
      <c r="A64" s="151"/>
      <c r="B64" s="106"/>
      <c r="C64" s="39" t="s">
        <v>78</v>
      </c>
      <c r="D64" s="46"/>
      <c r="E64" s="27"/>
      <c r="F64" s="84"/>
      <c r="G64" s="93" t="s">
        <v>130</v>
      </c>
      <c r="H64" s="84"/>
      <c r="I64" s="84"/>
      <c r="J64" s="84"/>
      <c r="K64" s="93" t="s">
        <v>130</v>
      </c>
      <c r="L64" s="84"/>
      <c r="M64" s="84"/>
      <c r="N64" s="84"/>
      <c r="O64" s="84"/>
      <c r="P64" s="93" t="s">
        <v>130</v>
      </c>
      <c r="Q64" s="27"/>
      <c r="R64" s="27"/>
      <c r="S64" s="93" t="s">
        <v>130</v>
      </c>
      <c r="T64" s="27"/>
      <c r="U64" s="27"/>
      <c r="V64" s="27"/>
      <c r="W64" s="93" t="s">
        <v>130</v>
      </c>
      <c r="X64" s="27"/>
      <c r="Y64" s="27"/>
      <c r="Z64" s="27"/>
      <c r="AA64" s="93" t="s">
        <v>130</v>
      </c>
      <c r="AB64" s="27"/>
      <c r="AC64" s="93" t="s">
        <v>130</v>
      </c>
      <c r="AD64" s="27"/>
      <c r="AE64" s="27"/>
      <c r="AF64" s="27"/>
      <c r="AG64" s="27"/>
      <c r="AH64" s="93" t="s">
        <v>130</v>
      </c>
      <c r="AI64" s="27"/>
      <c r="AJ64" s="27"/>
      <c r="AK64" s="27"/>
      <c r="AL64" s="27"/>
      <c r="AM64" s="84"/>
      <c r="AN64" s="84"/>
      <c r="AO64" s="84"/>
      <c r="AP64" s="84"/>
      <c r="AQ64" s="40">
        <f>COUNTA(E64:AP64)</f>
        <v>8</v>
      </c>
      <c r="AR64" s="3">
        <f t="shared" ref="AR64:AR65" si="15">34*5</f>
        <v>170</v>
      </c>
      <c r="AS64" s="41">
        <f t="shared" ref="AS64:AS89" si="16">AQ64/AR64</f>
        <v>4.7058823529411764E-2</v>
      </c>
    </row>
    <row r="65" spans="1:45" s="6" customFormat="1" ht="12.75" customHeight="1" x14ac:dyDescent="0.2">
      <c r="A65" s="151"/>
      <c r="B65" s="124"/>
      <c r="C65" s="39" t="s">
        <v>79</v>
      </c>
      <c r="D65" s="46"/>
      <c r="E65" s="27"/>
      <c r="F65" s="84"/>
      <c r="G65" s="93" t="s">
        <v>130</v>
      </c>
      <c r="H65" s="84"/>
      <c r="I65" s="84"/>
      <c r="J65" s="84"/>
      <c r="K65" s="93" t="s">
        <v>130</v>
      </c>
      <c r="L65" s="84"/>
      <c r="M65" s="84"/>
      <c r="N65" s="84"/>
      <c r="O65" s="84"/>
      <c r="P65" s="93" t="s">
        <v>130</v>
      </c>
      <c r="Q65" s="27"/>
      <c r="R65" s="27"/>
      <c r="S65" s="93" t="s">
        <v>130</v>
      </c>
      <c r="T65" s="27"/>
      <c r="U65" s="27"/>
      <c r="V65" s="27"/>
      <c r="W65" s="93" t="s">
        <v>130</v>
      </c>
      <c r="X65" s="27"/>
      <c r="Y65" s="27"/>
      <c r="Z65" s="27"/>
      <c r="AA65" s="93" t="s">
        <v>130</v>
      </c>
      <c r="AB65" s="27"/>
      <c r="AC65" s="93" t="s">
        <v>130</v>
      </c>
      <c r="AD65" s="27"/>
      <c r="AE65" s="27"/>
      <c r="AF65" s="27"/>
      <c r="AG65" s="27"/>
      <c r="AH65" s="93" t="s">
        <v>130</v>
      </c>
      <c r="AI65" s="27"/>
      <c r="AJ65" s="27"/>
      <c r="AK65" s="27"/>
      <c r="AL65" s="27"/>
      <c r="AM65" s="84"/>
      <c r="AN65" s="84"/>
      <c r="AO65" s="84"/>
      <c r="AP65" s="84"/>
      <c r="AQ65" s="40">
        <f t="shared" ref="AQ65:AQ67" si="17">COUNTA(E65:AP65)</f>
        <v>8</v>
      </c>
      <c r="AR65" s="3">
        <f t="shared" si="15"/>
        <v>170</v>
      </c>
      <c r="AS65" s="41">
        <f t="shared" si="16"/>
        <v>4.7058823529411764E-2</v>
      </c>
    </row>
    <row r="66" spans="1:45" s="6" customFormat="1" ht="15" customHeight="1" x14ac:dyDescent="0.2">
      <c r="A66" s="151"/>
      <c r="B66" s="105" t="s">
        <v>11</v>
      </c>
      <c r="C66" s="39" t="s">
        <v>77</v>
      </c>
      <c r="D66" s="46"/>
      <c r="E66" s="27"/>
      <c r="F66" s="84"/>
      <c r="G66" s="93" t="s">
        <v>130</v>
      </c>
      <c r="H66" s="84"/>
      <c r="I66" s="84"/>
      <c r="J66" s="84"/>
      <c r="K66" s="93" t="s">
        <v>130</v>
      </c>
      <c r="L66" s="84"/>
      <c r="M66" s="84"/>
      <c r="N66" s="84"/>
      <c r="O66" s="84"/>
      <c r="P66" s="93" t="s">
        <v>130</v>
      </c>
      <c r="Q66" s="27"/>
      <c r="R66" s="27"/>
      <c r="S66" s="93" t="s">
        <v>130</v>
      </c>
      <c r="T66" s="27"/>
      <c r="U66" s="27"/>
      <c r="V66" s="27"/>
      <c r="W66" s="93" t="s">
        <v>130</v>
      </c>
      <c r="X66" s="27"/>
      <c r="Y66" s="27"/>
      <c r="Z66" s="27"/>
      <c r="AA66" s="93" t="s">
        <v>130</v>
      </c>
      <c r="AB66" s="27"/>
      <c r="AC66" s="93" t="s">
        <v>130</v>
      </c>
      <c r="AD66" s="27"/>
      <c r="AE66" s="27"/>
      <c r="AF66" s="27"/>
      <c r="AG66" s="27"/>
      <c r="AH66" s="93" t="s">
        <v>130</v>
      </c>
      <c r="AI66" s="27"/>
      <c r="AJ66" s="27"/>
      <c r="AK66" s="27"/>
      <c r="AL66" s="27"/>
      <c r="AM66" s="84"/>
      <c r="AN66" s="84"/>
      <c r="AO66" s="84"/>
      <c r="AP66" s="84"/>
      <c r="AQ66" s="40">
        <f t="shared" si="17"/>
        <v>8</v>
      </c>
      <c r="AR66" s="3">
        <f>34*4</f>
        <v>136</v>
      </c>
      <c r="AS66" s="41">
        <f t="shared" si="16"/>
        <v>5.8823529411764705E-2</v>
      </c>
    </row>
    <row r="67" spans="1:45" s="6" customFormat="1" ht="15" customHeight="1" x14ac:dyDescent="0.2">
      <c r="A67" s="151"/>
      <c r="B67" s="106"/>
      <c r="C67" s="39" t="s">
        <v>78</v>
      </c>
      <c r="D67" s="46"/>
      <c r="E67" s="27"/>
      <c r="F67" s="27"/>
      <c r="G67" s="93" t="s">
        <v>130</v>
      </c>
      <c r="H67" s="84"/>
      <c r="I67" s="27"/>
      <c r="J67" s="27"/>
      <c r="K67" s="93" t="s">
        <v>130</v>
      </c>
      <c r="L67" s="27"/>
      <c r="M67" s="27"/>
      <c r="N67" s="27"/>
      <c r="O67" s="27"/>
      <c r="P67" s="93" t="s">
        <v>130</v>
      </c>
      <c r="Q67" s="27"/>
      <c r="R67" s="27"/>
      <c r="S67" s="93" t="s">
        <v>130</v>
      </c>
      <c r="T67" s="27"/>
      <c r="U67" s="27"/>
      <c r="V67" s="27"/>
      <c r="W67" s="93" t="s">
        <v>130</v>
      </c>
      <c r="X67" s="27"/>
      <c r="Y67" s="27"/>
      <c r="Z67" s="27"/>
      <c r="AA67" s="93" t="s">
        <v>130</v>
      </c>
      <c r="AB67" s="84"/>
      <c r="AC67" s="93" t="s">
        <v>130</v>
      </c>
      <c r="AD67" s="84"/>
      <c r="AE67" s="27"/>
      <c r="AF67" s="27"/>
      <c r="AG67" s="27"/>
      <c r="AH67" s="93" t="s">
        <v>130</v>
      </c>
      <c r="AI67" s="27"/>
      <c r="AJ67" s="27"/>
      <c r="AK67" s="27"/>
      <c r="AL67" s="27"/>
      <c r="AM67" s="84"/>
      <c r="AN67" s="84"/>
      <c r="AO67" s="84"/>
      <c r="AP67" s="84"/>
      <c r="AQ67" s="40">
        <f t="shared" si="17"/>
        <v>8</v>
      </c>
      <c r="AR67" s="3">
        <f t="shared" ref="AR67:AR71" si="18">34*4</f>
        <v>136</v>
      </c>
      <c r="AS67" s="41">
        <f t="shared" si="16"/>
        <v>5.8823529411764705E-2</v>
      </c>
    </row>
    <row r="68" spans="1:45" s="6" customFormat="1" ht="15" customHeight="1" x14ac:dyDescent="0.2">
      <c r="A68" s="151"/>
      <c r="B68" s="124"/>
      <c r="C68" s="39" t="s">
        <v>79</v>
      </c>
      <c r="D68" s="46"/>
      <c r="E68" s="27"/>
      <c r="F68" s="27"/>
      <c r="G68" s="93" t="s">
        <v>130</v>
      </c>
      <c r="H68" s="27"/>
      <c r="I68" s="27"/>
      <c r="J68" s="95"/>
      <c r="K68" s="93" t="s">
        <v>130</v>
      </c>
      <c r="L68" s="27"/>
      <c r="M68" s="27"/>
      <c r="N68" s="27"/>
      <c r="O68" s="27"/>
      <c r="P68" s="93" t="s">
        <v>130</v>
      </c>
      <c r="Q68" s="27"/>
      <c r="R68" s="27"/>
      <c r="S68" s="93" t="s">
        <v>130</v>
      </c>
      <c r="T68" s="27"/>
      <c r="U68" s="27"/>
      <c r="V68" s="27"/>
      <c r="W68" s="93" t="s">
        <v>130</v>
      </c>
      <c r="X68" s="27"/>
      <c r="Y68" s="27"/>
      <c r="Z68" s="27"/>
      <c r="AA68" s="93" t="s">
        <v>130</v>
      </c>
      <c r="AB68" s="27"/>
      <c r="AC68" s="93" t="s">
        <v>130</v>
      </c>
      <c r="AD68" s="27"/>
      <c r="AE68" s="27"/>
      <c r="AF68" s="27"/>
      <c r="AG68" s="27"/>
      <c r="AH68" s="93" t="s">
        <v>130</v>
      </c>
      <c r="AI68" s="84"/>
      <c r="AJ68" s="84"/>
      <c r="AK68" s="27"/>
      <c r="AL68" s="27"/>
      <c r="AM68" s="84"/>
      <c r="AN68" s="84"/>
      <c r="AO68" s="84"/>
      <c r="AP68" s="84"/>
      <c r="AQ68" s="40">
        <f>COUNTA(E68:AP68)</f>
        <v>8</v>
      </c>
      <c r="AR68" s="3">
        <f t="shared" si="18"/>
        <v>136</v>
      </c>
      <c r="AS68" s="41">
        <f t="shared" si="16"/>
        <v>5.8823529411764705E-2</v>
      </c>
    </row>
    <row r="69" spans="1:45" s="6" customFormat="1" x14ac:dyDescent="0.2">
      <c r="A69" s="151"/>
      <c r="B69" s="105" t="s">
        <v>15</v>
      </c>
      <c r="C69" s="39" t="s">
        <v>77</v>
      </c>
      <c r="D69" s="46"/>
      <c r="E69" s="27"/>
      <c r="F69" s="27"/>
      <c r="G69" s="27"/>
      <c r="H69" s="27"/>
      <c r="I69" s="95"/>
      <c r="J69" s="27"/>
      <c r="K69" s="27"/>
      <c r="L69" s="27"/>
      <c r="M69" s="27"/>
      <c r="N69" s="27"/>
      <c r="O69" s="27"/>
      <c r="P69" s="27"/>
      <c r="Q69" s="27"/>
      <c r="R69" s="93" t="s">
        <v>130</v>
      </c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84"/>
      <c r="AI69" s="93" t="s">
        <v>130</v>
      </c>
      <c r="AJ69" s="84"/>
      <c r="AK69" s="27"/>
      <c r="AL69" s="27"/>
      <c r="AM69" s="84"/>
      <c r="AN69" s="84"/>
      <c r="AO69" s="84"/>
      <c r="AP69" s="84"/>
      <c r="AQ69" s="40">
        <f>COUNTA(E69:AP69)</f>
        <v>2</v>
      </c>
      <c r="AR69" s="3">
        <f t="shared" si="18"/>
        <v>136</v>
      </c>
      <c r="AS69" s="41">
        <f t="shared" si="16"/>
        <v>1.4705882352941176E-2</v>
      </c>
    </row>
    <row r="70" spans="1:45" ht="12.75" customHeight="1" x14ac:dyDescent="0.2">
      <c r="A70" s="151"/>
      <c r="B70" s="106"/>
      <c r="C70" s="39" t="s">
        <v>78</v>
      </c>
      <c r="D70" s="46"/>
      <c r="E70" s="27"/>
      <c r="F70" s="27"/>
      <c r="G70" s="27"/>
      <c r="H70" s="95"/>
      <c r="I70" s="27"/>
      <c r="J70" s="27"/>
      <c r="K70" s="27"/>
      <c r="L70" s="27"/>
      <c r="M70" s="27"/>
      <c r="N70" s="27"/>
      <c r="O70" s="27"/>
      <c r="P70" s="27"/>
      <c r="Q70" s="27"/>
      <c r="R70" s="93" t="s">
        <v>130</v>
      </c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84"/>
      <c r="AI70" s="93" t="s">
        <v>130</v>
      </c>
      <c r="AJ70" s="84"/>
      <c r="AK70" s="27"/>
      <c r="AL70" s="27"/>
      <c r="AM70" s="84"/>
      <c r="AN70" s="84"/>
      <c r="AO70" s="84"/>
      <c r="AP70" s="84"/>
      <c r="AQ70" s="40">
        <f t="shared" ref="AQ70:AQ89" si="19">COUNTA(E70:AP70)</f>
        <v>2</v>
      </c>
      <c r="AR70" s="3">
        <f t="shared" si="18"/>
        <v>136</v>
      </c>
      <c r="AS70" s="41">
        <f t="shared" si="16"/>
        <v>1.4705882352941176E-2</v>
      </c>
    </row>
    <row r="71" spans="1:45" ht="12.75" customHeight="1" x14ac:dyDescent="0.2">
      <c r="A71" s="151"/>
      <c r="B71" s="124"/>
      <c r="C71" s="39" t="s">
        <v>79</v>
      </c>
      <c r="D71" s="46"/>
      <c r="E71" s="27"/>
      <c r="F71" s="27"/>
      <c r="G71" s="95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93" t="s">
        <v>130</v>
      </c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84"/>
      <c r="AI71" s="93" t="s">
        <v>130</v>
      </c>
      <c r="AJ71" s="84"/>
      <c r="AK71" s="27"/>
      <c r="AL71" s="27"/>
      <c r="AM71" s="84"/>
      <c r="AN71" s="84"/>
      <c r="AO71" s="84"/>
      <c r="AP71" s="84"/>
      <c r="AQ71" s="40">
        <f t="shared" si="19"/>
        <v>2</v>
      </c>
      <c r="AR71" s="3">
        <f t="shared" si="18"/>
        <v>136</v>
      </c>
      <c r="AS71" s="41">
        <f t="shared" si="16"/>
        <v>1.4705882352941176E-2</v>
      </c>
    </row>
    <row r="72" spans="1:45" ht="12.75" customHeight="1" x14ac:dyDescent="0.2">
      <c r="A72" s="151"/>
      <c r="B72" s="105" t="s">
        <v>16</v>
      </c>
      <c r="C72" s="39" t="s">
        <v>77</v>
      </c>
      <c r="D72" s="46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93" t="s">
        <v>130</v>
      </c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84"/>
      <c r="AH72" s="84"/>
      <c r="AI72" s="93" t="s">
        <v>130</v>
      </c>
      <c r="AJ72" s="84"/>
      <c r="AK72" s="27"/>
      <c r="AL72" s="27"/>
      <c r="AM72" s="84"/>
      <c r="AN72" s="84"/>
      <c r="AO72" s="84"/>
      <c r="AP72" s="84"/>
      <c r="AQ72" s="40">
        <f t="shared" si="19"/>
        <v>2</v>
      </c>
      <c r="AR72" s="3">
        <f>34*2</f>
        <v>68</v>
      </c>
      <c r="AS72" s="41">
        <f t="shared" si="16"/>
        <v>2.9411764705882353E-2</v>
      </c>
    </row>
    <row r="73" spans="1:45" ht="12.75" customHeight="1" x14ac:dyDescent="0.2">
      <c r="A73" s="151"/>
      <c r="B73" s="106"/>
      <c r="C73" s="39" t="s">
        <v>78</v>
      </c>
      <c r="D73" s="46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93" t="s">
        <v>130</v>
      </c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84"/>
      <c r="AE73" s="27"/>
      <c r="AF73" s="27"/>
      <c r="AG73" s="27"/>
      <c r="AH73" s="27"/>
      <c r="AI73" s="93" t="s">
        <v>130</v>
      </c>
      <c r="AJ73" s="27"/>
      <c r="AK73" s="27"/>
      <c r="AL73" s="27"/>
      <c r="AM73" s="84"/>
      <c r="AN73" s="84"/>
      <c r="AO73" s="84"/>
      <c r="AP73" s="84"/>
      <c r="AQ73" s="40">
        <f t="shared" si="19"/>
        <v>2</v>
      </c>
      <c r="AR73" s="3">
        <f t="shared" ref="AR73:AR77" si="20">34*2</f>
        <v>68</v>
      </c>
      <c r="AS73" s="41">
        <f t="shared" si="16"/>
        <v>2.9411764705882353E-2</v>
      </c>
    </row>
    <row r="74" spans="1:45" ht="12.75" customHeight="1" x14ac:dyDescent="0.2">
      <c r="A74" s="151"/>
      <c r="B74" s="124"/>
      <c r="C74" s="39" t="s">
        <v>79</v>
      </c>
      <c r="D74" s="46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93" t="s">
        <v>130</v>
      </c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84"/>
      <c r="AE74" s="27"/>
      <c r="AF74" s="27"/>
      <c r="AG74" s="27"/>
      <c r="AH74" s="27"/>
      <c r="AI74" s="93" t="s">
        <v>130</v>
      </c>
      <c r="AJ74" s="27"/>
      <c r="AK74" s="27"/>
      <c r="AL74" s="27"/>
      <c r="AM74" s="84"/>
      <c r="AN74" s="84"/>
      <c r="AO74" s="84"/>
      <c r="AP74" s="84"/>
      <c r="AQ74" s="40">
        <f t="shared" si="19"/>
        <v>2</v>
      </c>
      <c r="AR74" s="3">
        <f t="shared" si="20"/>
        <v>68</v>
      </c>
      <c r="AS74" s="41">
        <f t="shared" si="16"/>
        <v>2.9411764705882353E-2</v>
      </c>
    </row>
    <row r="75" spans="1:45" ht="12.75" customHeight="1" x14ac:dyDescent="0.2">
      <c r="A75" s="151"/>
      <c r="B75" s="172" t="s">
        <v>131</v>
      </c>
      <c r="C75" s="39" t="s">
        <v>77</v>
      </c>
      <c r="D75" s="46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93" t="s">
        <v>130</v>
      </c>
      <c r="P75" s="27"/>
      <c r="Q75" s="27"/>
      <c r="R75" s="27"/>
      <c r="S75" s="27"/>
      <c r="T75" s="27"/>
      <c r="U75" s="27"/>
      <c r="V75" s="93" t="s">
        <v>130</v>
      </c>
      <c r="W75" s="27"/>
      <c r="X75" s="27"/>
      <c r="Y75" s="27"/>
      <c r="Z75" s="27"/>
      <c r="AA75" s="27"/>
      <c r="AB75" s="27"/>
      <c r="AC75" s="27"/>
      <c r="AD75" s="93" t="s">
        <v>130</v>
      </c>
      <c r="AE75" s="27"/>
      <c r="AF75" s="27"/>
      <c r="AG75" s="27"/>
      <c r="AH75" s="27"/>
      <c r="AI75" s="84"/>
      <c r="AJ75" s="27"/>
      <c r="AK75" s="27"/>
      <c r="AL75" s="27"/>
      <c r="AM75" s="84"/>
      <c r="AN75" s="84"/>
      <c r="AO75" s="84"/>
      <c r="AP75" s="84"/>
      <c r="AQ75" s="40">
        <f t="shared" si="19"/>
        <v>3</v>
      </c>
      <c r="AR75" s="3">
        <f t="shared" si="20"/>
        <v>68</v>
      </c>
      <c r="AS75" s="41">
        <f t="shared" si="16"/>
        <v>4.4117647058823532E-2</v>
      </c>
    </row>
    <row r="76" spans="1:45" ht="12.75" customHeight="1" x14ac:dyDescent="0.2">
      <c r="A76" s="151"/>
      <c r="B76" s="173"/>
      <c r="C76" s="39" t="s">
        <v>78</v>
      </c>
      <c r="D76" s="46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93" t="s">
        <v>130</v>
      </c>
      <c r="P76" s="27"/>
      <c r="Q76" s="27"/>
      <c r="R76" s="27"/>
      <c r="S76" s="27"/>
      <c r="T76" s="27"/>
      <c r="U76" s="27"/>
      <c r="V76" s="93" t="s">
        <v>130</v>
      </c>
      <c r="W76" s="27"/>
      <c r="X76" s="27"/>
      <c r="Y76" s="27"/>
      <c r="Z76" s="27"/>
      <c r="AA76" s="27"/>
      <c r="AB76" s="27"/>
      <c r="AC76" s="27"/>
      <c r="AD76" s="93" t="s">
        <v>130</v>
      </c>
      <c r="AE76" s="27"/>
      <c r="AF76" s="27"/>
      <c r="AG76" s="27"/>
      <c r="AH76" s="27"/>
      <c r="AI76" s="84"/>
      <c r="AJ76" s="27"/>
      <c r="AK76" s="27"/>
      <c r="AL76" s="27"/>
      <c r="AM76" s="84"/>
      <c r="AN76" s="84"/>
      <c r="AO76" s="84"/>
      <c r="AP76" s="84"/>
      <c r="AQ76" s="40">
        <f t="shared" si="19"/>
        <v>3</v>
      </c>
      <c r="AR76" s="3">
        <f t="shared" si="20"/>
        <v>68</v>
      </c>
      <c r="AS76" s="41">
        <f t="shared" si="16"/>
        <v>4.4117647058823532E-2</v>
      </c>
    </row>
    <row r="77" spans="1:45" ht="12.75" customHeight="1" x14ac:dyDescent="0.2">
      <c r="A77" s="151"/>
      <c r="B77" s="174"/>
      <c r="C77" s="39" t="s">
        <v>79</v>
      </c>
      <c r="D77" s="46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93" t="s">
        <v>130</v>
      </c>
      <c r="P77" s="27"/>
      <c r="Q77" s="27"/>
      <c r="R77" s="27"/>
      <c r="S77" s="27"/>
      <c r="T77" s="27"/>
      <c r="U77" s="27"/>
      <c r="V77" s="93" t="s">
        <v>130</v>
      </c>
      <c r="W77" s="27"/>
      <c r="X77" s="27"/>
      <c r="Y77" s="27"/>
      <c r="Z77" s="27"/>
      <c r="AA77" s="27"/>
      <c r="AB77" s="27"/>
      <c r="AC77" s="27"/>
      <c r="AD77" s="93" t="s">
        <v>130</v>
      </c>
      <c r="AE77" s="27"/>
      <c r="AF77" s="27"/>
      <c r="AG77" s="27"/>
      <c r="AH77" s="27"/>
      <c r="AI77" s="84"/>
      <c r="AJ77" s="27"/>
      <c r="AK77" s="27"/>
      <c r="AL77" s="27"/>
      <c r="AM77" s="84"/>
      <c r="AN77" s="84"/>
      <c r="AO77" s="84"/>
      <c r="AP77" s="84"/>
      <c r="AQ77" s="40">
        <f t="shared" si="19"/>
        <v>3</v>
      </c>
      <c r="AR77" s="3">
        <f t="shared" si="20"/>
        <v>68</v>
      </c>
      <c r="AS77" s="41">
        <f t="shared" si="16"/>
        <v>4.4117647058823532E-2</v>
      </c>
    </row>
    <row r="78" spans="1:45" ht="12.75" customHeight="1" x14ac:dyDescent="0.2">
      <c r="A78" s="151"/>
      <c r="B78" s="105" t="s">
        <v>51</v>
      </c>
      <c r="C78" s="39" t="s">
        <v>77</v>
      </c>
      <c r="D78" s="46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84"/>
      <c r="AB78" s="27"/>
      <c r="AC78" s="27"/>
      <c r="AD78" s="27"/>
      <c r="AE78" s="27"/>
      <c r="AF78" s="27"/>
      <c r="AG78" s="27"/>
      <c r="AH78" s="27"/>
      <c r="AI78" s="27"/>
      <c r="AJ78" s="84"/>
      <c r="AK78" s="27"/>
      <c r="AL78" s="27"/>
      <c r="AM78" s="84"/>
      <c r="AN78" s="84"/>
      <c r="AO78" s="84"/>
      <c r="AP78" s="84"/>
      <c r="AQ78" s="40">
        <f t="shared" si="19"/>
        <v>0</v>
      </c>
      <c r="AR78" s="3">
        <f>34*1</f>
        <v>34</v>
      </c>
      <c r="AS78" s="41">
        <f t="shared" si="16"/>
        <v>0</v>
      </c>
    </row>
    <row r="79" spans="1:45" ht="12.75" customHeight="1" x14ac:dyDescent="0.2">
      <c r="A79" s="151"/>
      <c r="B79" s="106"/>
      <c r="C79" s="24" t="s">
        <v>78</v>
      </c>
      <c r="D79" s="26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84"/>
      <c r="AN79" s="84"/>
      <c r="AO79" s="84"/>
      <c r="AP79" s="84"/>
      <c r="AQ79" s="40">
        <f t="shared" si="19"/>
        <v>0</v>
      </c>
      <c r="AR79" s="3">
        <f t="shared" ref="AR79:AR86" si="21">34*1</f>
        <v>34</v>
      </c>
      <c r="AS79" s="41">
        <f t="shared" si="16"/>
        <v>0</v>
      </c>
    </row>
    <row r="80" spans="1:45" ht="15.75" customHeight="1" x14ac:dyDescent="0.2">
      <c r="A80" s="151"/>
      <c r="B80" s="124"/>
      <c r="C80" s="24" t="s">
        <v>79</v>
      </c>
      <c r="D80" s="47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2"/>
      <c r="AA80" s="92"/>
      <c r="AB80" s="92"/>
      <c r="AC80" s="92"/>
      <c r="AD80" s="92"/>
      <c r="AE80" s="92"/>
      <c r="AF80" s="92"/>
      <c r="AG80" s="92"/>
      <c r="AH80" s="92"/>
      <c r="AI80" s="92"/>
      <c r="AJ80" s="92"/>
      <c r="AK80" s="92"/>
      <c r="AL80" s="92"/>
      <c r="AM80" s="92"/>
      <c r="AN80" s="92"/>
      <c r="AO80" s="92"/>
      <c r="AP80" s="92"/>
      <c r="AQ80" s="40">
        <f t="shared" si="19"/>
        <v>0</v>
      </c>
      <c r="AR80" s="3">
        <f t="shared" si="21"/>
        <v>34</v>
      </c>
      <c r="AS80" s="41">
        <f t="shared" si="16"/>
        <v>0</v>
      </c>
    </row>
    <row r="81" spans="1:45" ht="12.75" customHeight="1" x14ac:dyDescent="0.2">
      <c r="A81" s="151"/>
      <c r="B81" s="105" t="s">
        <v>52</v>
      </c>
      <c r="C81" s="39" t="s">
        <v>77</v>
      </c>
      <c r="D81" s="42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40">
        <f t="shared" si="19"/>
        <v>0</v>
      </c>
      <c r="AR81" s="3">
        <f t="shared" si="21"/>
        <v>34</v>
      </c>
      <c r="AS81" s="41">
        <f t="shared" si="16"/>
        <v>0</v>
      </c>
    </row>
    <row r="82" spans="1:45" ht="14.25" customHeight="1" x14ac:dyDescent="0.2">
      <c r="A82" s="151"/>
      <c r="B82" s="106"/>
      <c r="C82" s="39" t="s">
        <v>78</v>
      </c>
      <c r="D82" s="42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40">
        <f t="shared" si="19"/>
        <v>0</v>
      </c>
      <c r="AR82" s="3">
        <f t="shared" si="21"/>
        <v>34</v>
      </c>
      <c r="AS82" s="41">
        <f t="shared" si="16"/>
        <v>0</v>
      </c>
    </row>
    <row r="83" spans="1:45" s="2" customFormat="1" ht="11.25" customHeight="1" x14ac:dyDescent="0.2">
      <c r="A83" s="151"/>
      <c r="B83" s="124"/>
      <c r="C83" s="39" t="s">
        <v>79</v>
      </c>
      <c r="D83" s="46"/>
      <c r="E83" s="27"/>
      <c r="F83" s="27"/>
      <c r="G83" s="27"/>
      <c r="H83" s="27"/>
      <c r="I83" s="27"/>
      <c r="J83" s="95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84"/>
      <c r="AN83" s="84"/>
      <c r="AO83" s="84"/>
      <c r="AP83" s="84"/>
      <c r="AQ83" s="40">
        <f t="shared" si="19"/>
        <v>0</v>
      </c>
      <c r="AR83" s="3">
        <f t="shared" si="21"/>
        <v>34</v>
      </c>
      <c r="AS83" s="41">
        <f t="shared" si="16"/>
        <v>0</v>
      </c>
    </row>
    <row r="84" spans="1:45" s="2" customFormat="1" ht="15" customHeight="1" x14ac:dyDescent="0.2">
      <c r="A84" s="151"/>
      <c r="B84" s="105" t="s">
        <v>53</v>
      </c>
      <c r="C84" s="39" t="s">
        <v>77</v>
      </c>
      <c r="D84" s="46"/>
      <c r="E84" s="27"/>
      <c r="F84" s="27"/>
      <c r="G84" s="27"/>
      <c r="H84" s="27"/>
      <c r="I84" s="95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84"/>
      <c r="AN84" s="84"/>
      <c r="AO84" s="84"/>
      <c r="AP84" s="84"/>
      <c r="AQ84" s="40">
        <f t="shared" si="19"/>
        <v>0</v>
      </c>
      <c r="AR84" s="3">
        <f t="shared" si="21"/>
        <v>34</v>
      </c>
      <c r="AS84" s="41">
        <f t="shared" si="16"/>
        <v>0</v>
      </c>
    </row>
    <row r="85" spans="1:45" s="6" customFormat="1" ht="13.5" customHeight="1" x14ac:dyDescent="0.2">
      <c r="A85" s="151"/>
      <c r="B85" s="106"/>
      <c r="C85" s="39" t="s">
        <v>78</v>
      </c>
      <c r="D85" s="46"/>
      <c r="E85" s="27"/>
      <c r="F85" s="27"/>
      <c r="G85" s="27"/>
      <c r="H85" s="95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84"/>
      <c r="AN85" s="84"/>
      <c r="AO85" s="84"/>
      <c r="AP85" s="84"/>
      <c r="AQ85" s="40">
        <f t="shared" si="19"/>
        <v>0</v>
      </c>
      <c r="AR85" s="3">
        <f t="shared" si="21"/>
        <v>34</v>
      </c>
      <c r="AS85" s="41">
        <f t="shared" si="16"/>
        <v>0</v>
      </c>
    </row>
    <row r="86" spans="1:45" s="6" customFormat="1" ht="15" customHeight="1" x14ac:dyDescent="0.2">
      <c r="A86" s="151"/>
      <c r="B86" s="124"/>
      <c r="C86" s="39" t="s">
        <v>79</v>
      </c>
      <c r="D86" s="46"/>
      <c r="E86" s="27"/>
      <c r="F86" s="27"/>
      <c r="G86" s="95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84"/>
      <c r="AN86" s="84"/>
      <c r="AO86" s="84"/>
      <c r="AP86" s="84"/>
      <c r="AQ86" s="40">
        <f t="shared" si="19"/>
        <v>0</v>
      </c>
      <c r="AR86" s="3">
        <f t="shared" si="21"/>
        <v>34</v>
      </c>
      <c r="AS86" s="41">
        <f t="shared" si="16"/>
        <v>0</v>
      </c>
    </row>
    <row r="87" spans="1:45" s="6" customFormat="1" ht="15" customHeight="1" x14ac:dyDescent="0.2">
      <c r="A87" s="151"/>
      <c r="B87" s="107" t="s">
        <v>72</v>
      </c>
      <c r="C87" s="39" t="s">
        <v>77</v>
      </c>
      <c r="D87" s="46"/>
      <c r="E87" s="27"/>
      <c r="F87" s="27"/>
      <c r="G87" s="27"/>
      <c r="H87" s="95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84"/>
      <c r="AC87" s="84"/>
      <c r="AD87" s="84"/>
      <c r="AE87" s="27"/>
      <c r="AF87" s="27"/>
      <c r="AG87" s="27"/>
      <c r="AH87" s="27"/>
      <c r="AI87" s="27"/>
      <c r="AJ87" s="27"/>
      <c r="AK87" s="27"/>
      <c r="AL87" s="27"/>
      <c r="AM87" s="84"/>
      <c r="AN87" s="84"/>
      <c r="AO87" s="84"/>
      <c r="AP87" s="84"/>
      <c r="AQ87" s="40">
        <f t="shared" si="19"/>
        <v>0</v>
      </c>
      <c r="AR87" s="3">
        <f>34*2</f>
        <v>68</v>
      </c>
      <c r="AS87" s="41">
        <f t="shared" si="16"/>
        <v>0</v>
      </c>
    </row>
    <row r="88" spans="1:45" s="6" customFormat="1" ht="15" customHeight="1" x14ac:dyDescent="0.2">
      <c r="A88" s="151"/>
      <c r="B88" s="107"/>
      <c r="C88" s="39" t="s">
        <v>78</v>
      </c>
      <c r="D88" s="46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84"/>
      <c r="AI88" s="84"/>
      <c r="AJ88" s="84"/>
      <c r="AK88" s="27"/>
      <c r="AL88" s="27"/>
      <c r="AM88" s="84"/>
      <c r="AN88" s="84"/>
      <c r="AO88" s="84"/>
      <c r="AP88" s="84"/>
      <c r="AQ88" s="40">
        <f t="shared" si="19"/>
        <v>0</v>
      </c>
      <c r="AR88" s="3">
        <f t="shared" ref="AR88:AR89" si="22">34*2</f>
        <v>68</v>
      </c>
      <c r="AS88" s="41">
        <f t="shared" si="16"/>
        <v>0</v>
      </c>
    </row>
    <row r="89" spans="1:45" s="6" customFormat="1" ht="15" customHeight="1" x14ac:dyDescent="0.2">
      <c r="A89" s="151"/>
      <c r="B89" s="107"/>
      <c r="C89" s="39" t="s">
        <v>79</v>
      </c>
      <c r="D89" s="46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84"/>
      <c r="AI89" s="84"/>
      <c r="AJ89" s="84"/>
      <c r="AK89" s="27"/>
      <c r="AL89" s="27"/>
      <c r="AM89" s="84"/>
      <c r="AN89" s="84"/>
      <c r="AO89" s="84"/>
      <c r="AP89" s="84"/>
      <c r="AQ89" s="40">
        <f t="shared" si="19"/>
        <v>0</v>
      </c>
      <c r="AR89" s="3">
        <f t="shared" si="22"/>
        <v>68</v>
      </c>
      <c r="AS89" s="41">
        <f t="shared" si="16"/>
        <v>0</v>
      </c>
    </row>
    <row r="90" spans="1:45" s="6" customFormat="1" ht="20.25" customHeight="1" x14ac:dyDescent="0.2">
      <c r="A90" s="68"/>
      <c r="B90" s="69"/>
      <c r="C90" s="69"/>
      <c r="D90" s="69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7"/>
      <c r="AE90" s="67"/>
      <c r="AF90" s="67"/>
      <c r="AG90" s="67"/>
      <c r="AH90" s="67"/>
      <c r="AI90" s="67"/>
      <c r="AJ90" s="67"/>
      <c r="AK90" s="67"/>
      <c r="AL90" s="67"/>
      <c r="AM90" s="68"/>
      <c r="AN90" s="68"/>
      <c r="AO90" s="68"/>
      <c r="AP90" s="68"/>
      <c r="AQ90" s="68"/>
      <c r="AR90" s="68"/>
      <c r="AS90" s="68"/>
    </row>
    <row r="91" spans="1:45" s="48" customFormat="1" ht="123" customHeight="1" x14ac:dyDescent="0.2">
      <c r="A91" s="145" t="s">
        <v>23</v>
      </c>
      <c r="B91" s="145"/>
      <c r="C91" s="145"/>
      <c r="D91" s="145"/>
      <c r="E91" s="128" t="s">
        <v>129</v>
      </c>
      <c r="F91" s="129"/>
      <c r="G91" s="129"/>
      <c r="H91" s="129"/>
      <c r="I91" s="129"/>
      <c r="J91" s="129"/>
      <c r="K91" s="129"/>
      <c r="L91" s="129"/>
      <c r="M91" s="129"/>
      <c r="N91" s="129"/>
      <c r="O91" s="129"/>
      <c r="P91" s="129"/>
      <c r="Q91" s="129"/>
      <c r="R91" s="129"/>
      <c r="S91" s="129"/>
      <c r="T91" s="129"/>
      <c r="U91" s="129"/>
      <c r="V91" s="129"/>
      <c r="W91" s="129"/>
      <c r="X91" s="129"/>
      <c r="Y91" s="129"/>
      <c r="Z91" s="129"/>
      <c r="AA91" s="129"/>
      <c r="AB91" s="129"/>
      <c r="AC91" s="129"/>
      <c r="AD91" s="129"/>
      <c r="AE91" s="129"/>
      <c r="AF91" s="129"/>
      <c r="AG91" s="129"/>
      <c r="AH91" s="129"/>
      <c r="AI91" s="129"/>
      <c r="AJ91" s="129"/>
      <c r="AK91" s="129"/>
      <c r="AL91" s="129"/>
      <c r="AM91" s="129"/>
      <c r="AN91" s="129"/>
      <c r="AO91" s="129"/>
      <c r="AP91" s="130"/>
      <c r="AQ91" s="110" t="s">
        <v>19</v>
      </c>
      <c r="AR91" s="110" t="s">
        <v>21</v>
      </c>
      <c r="AS91" s="119" t="s">
        <v>20</v>
      </c>
    </row>
    <row r="92" spans="1:45" s="48" customFormat="1" x14ac:dyDescent="0.2">
      <c r="A92" s="120" t="s">
        <v>0</v>
      </c>
      <c r="B92" s="121"/>
      <c r="C92" s="105" t="s">
        <v>61</v>
      </c>
      <c r="D92" s="23" t="s">
        <v>17</v>
      </c>
      <c r="E92" s="107" t="s">
        <v>1</v>
      </c>
      <c r="F92" s="107"/>
      <c r="G92" s="107"/>
      <c r="H92" s="107"/>
      <c r="I92" s="107" t="s">
        <v>2</v>
      </c>
      <c r="J92" s="107"/>
      <c r="K92" s="107"/>
      <c r="L92" s="107"/>
      <c r="M92" s="107" t="s">
        <v>3</v>
      </c>
      <c r="N92" s="107"/>
      <c r="O92" s="107"/>
      <c r="P92" s="107"/>
      <c r="Q92" s="107" t="s">
        <v>4</v>
      </c>
      <c r="R92" s="107"/>
      <c r="S92" s="107"/>
      <c r="T92" s="107"/>
      <c r="U92" s="107" t="s">
        <v>5</v>
      </c>
      <c r="V92" s="107"/>
      <c r="W92" s="107"/>
      <c r="X92" s="107" t="s">
        <v>6</v>
      </c>
      <c r="Y92" s="107"/>
      <c r="Z92" s="107"/>
      <c r="AA92" s="107"/>
      <c r="AB92" s="107" t="s">
        <v>7</v>
      </c>
      <c r="AC92" s="107"/>
      <c r="AD92" s="107"/>
      <c r="AE92" s="107" t="s">
        <v>8</v>
      </c>
      <c r="AF92" s="107"/>
      <c r="AG92" s="107"/>
      <c r="AH92" s="107"/>
      <c r="AI92" s="107"/>
      <c r="AJ92" s="107" t="s">
        <v>9</v>
      </c>
      <c r="AK92" s="107"/>
      <c r="AL92" s="107"/>
      <c r="AM92" s="107" t="s">
        <v>10</v>
      </c>
      <c r="AN92" s="107"/>
      <c r="AO92" s="107"/>
      <c r="AP92" s="107"/>
      <c r="AQ92" s="110"/>
      <c r="AR92" s="110"/>
      <c r="AS92" s="119"/>
    </row>
    <row r="93" spans="1:45" s="48" customFormat="1" x14ac:dyDescent="0.2">
      <c r="A93" s="122"/>
      <c r="B93" s="123"/>
      <c r="C93" s="124"/>
      <c r="D93" s="23" t="s">
        <v>18</v>
      </c>
      <c r="E93" s="5">
        <v>1</v>
      </c>
      <c r="F93" s="5">
        <v>2</v>
      </c>
      <c r="G93" s="5">
        <v>3</v>
      </c>
      <c r="H93" s="5">
        <v>4</v>
      </c>
      <c r="I93" s="5">
        <v>5</v>
      </c>
      <c r="J93" s="5">
        <v>6</v>
      </c>
      <c r="K93" s="5">
        <v>7</v>
      </c>
      <c r="L93" s="5">
        <v>8</v>
      </c>
      <c r="M93" s="5">
        <v>9</v>
      </c>
      <c r="N93" s="5">
        <v>10</v>
      </c>
      <c r="O93" s="5">
        <v>11</v>
      </c>
      <c r="P93" s="5">
        <v>12</v>
      </c>
      <c r="Q93" s="5">
        <v>13</v>
      </c>
      <c r="R93" s="5">
        <v>14</v>
      </c>
      <c r="S93" s="5">
        <v>15</v>
      </c>
      <c r="T93" s="5">
        <v>16</v>
      </c>
      <c r="U93" s="5">
        <v>17</v>
      </c>
      <c r="V93" s="5">
        <v>18</v>
      </c>
      <c r="W93" s="5">
        <v>19</v>
      </c>
      <c r="X93" s="5">
        <v>20</v>
      </c>
      <c r="Y93" s="5">
        <v>21</v>
      </c>
      <c r="Z93" s="5">
        <v>22</v>
      </c>
      <c r="AA93" s="5">
        <v>23</v>
      </c>
      <c r="AB93" s="5">
        <v>24</v>
      </c>
      <c r="AC93" s="5">
        <v>25</v>
      </c>
      <c r="AD93" s="5">
        <v>26</v>
      </c>
      <c r="AE93" s="5">
        <v>27</v>
      </c>
      <c r="AF93" s="5">
        <v>28</v>
      </c>
      <c r="AG93" s="5">
        <v>29</v>
      </c>
      <c r="AH93" s="5">
        <v>30</v>
      </c>
      <c r="AI93" s="5">
        <v>31</v>
      </c>
      <c r="AJ93" s="5">
        <v>32</v>
      </c>
      <c r="AK93" s="5">
        <v>33</v>
      </c>
      <c r="AL93" s="5">
        <v>34</v>
      </c>
      <c r="AM93" s="5">
        <v>35</v>
      </c>
      <c r="AN93" s="5">
        <v>36</v>
      </c>
      <c r="AO93" s="5">
        <v>37</v>
      </c>
      <c r="AP93" s="5">
        <v>38</v>
      </c>
      <c r="AQ93" s="110"/>
      <c r="AR93" s="110"/>
      <c r="AS93" s="119"/>
    </row>
    <row r="94" spans="1:45" ht="12.75" customHeight="1" x14ac:dyDescent="0.2">
      <c r="A94" s="142" t="s">
        <v>24</v>
      </c>
      <c r="B94" s="105" t="s">
        <v>12</v>
      </c>
      <c r="C94" s="39" t="s">
        <v>80</v>
      </c>
      <c r="D94" s="25"/>
      <c r="E94" s="4"/>
      <c r="F94" s="27"/>
      <c r="G94" s="27"/>
      <c r="H94" s="97" t="s">
        <v>130</v>
      </c>
      <c r="I94" s="27"/>
      <c r="J94" s="27"/>
      <c r="K94" s="27"/>
      <c r="L94" s="97" t="s">
        <v>130</v>
      </c>
      <c r="M94" s="27"/>
      <c r="N94" s="27"/>
      <c r="O94" s="27"/>
      <c r="P94" s="27"/>
      <c r="Q94" s="97" t="s">
        <v>130</v>
      </c>
      <c r="R94" s="27"/>
      <c r="S94" s="27"/>
      <c r="T94" s="97" t="s">
        <v>130</v>
      </c>
      <c r="U94" s="27"/>
      <c r="V94" s="27"/>
      <c r="W94" s="27"/>
      <c r="X94" s="97" t="s">
        <v>130</v>
      </c>
      <c r="Y94" s="27"/>
      <c r="Z94" s="27"/>
      <c r="AA94" s="27"/>
      <c r="AB94" s="97" t="s">
        <v>130</v>
      </c>
      <c r="AC94" s="27"/>
      <c r="AD94" s="97" t="s">
        <v>130</v>
      </c>
      <c r="AE94" s="27"/>
      <c r="AF94" s="27"/>
      <c r="AG94" s="27"/>
      <c r="AH94" s="94" t="s">
        <v>132</v>
      </c>
      <c r="AI94" s="27"/>
      <c r="AJ94" s="97" t="s">
        <v>130</v>
      </c>
      <c r="AK94" s="27"/>
      <c r="AL94" s="27"/>
      <c r="AM94" s="44"/>
      <c r="AN94" s="7"/>
      <c r="AO94" s="7"/>
      <c r="AP94" s="7"/>
      <c r="AQ94" s="7">
        <f>COUNTA(E94:AP94)</f>
        <v>9</v>
      </c>
      <c r="AR94" s="50">
        <f>34*5</f>
        <v>170</v>
      </c>
      <c r="AS94" s="8">
        <f t="shared" ref="AS94:AS123" si="23">AQ94/AR94</f>
        <v>5.2941176470588235E-2</v>
      </c>
    </row>
    <row r="95" spans="1:45" ht="12.75" customHeight="1" x14ac:dyDescent="0.2">
      <c r="A95" s="142"/>
      <c r="B95" s="106"/>
      <c r="C95" s="39" t="s">
        <v>81</v>
      </c>
      <c r="D95" s="25"/>
      <c r="E95" s="4"/>
      <c r="F95" s="27"/>
      <c r="G95" s="27"/>
      <c r="H95" s="97" t="s">
        <v>130</v>
      </c>
      <c r="I95" s="27"/>
      <c r="J95" s="27"/>
      <c r="K95" s="27"/>
      <c r="L95" s="97" t="s">
        <v>130</v>
      </c>
      <c r="M95" s="27"/>
      <c r="N95" s="27"/>
      <c r="O95" s="27"/>
      <c r="P95" s="27"/>
      <c r="Q95" s="97" t="s">
        <v>130</v>
      </c>
      <c r="R95" s="27"/>
      <c r="S95" s="27"/>
      <c r="T95" s="97" t="s">
        <v>130</v>
      </c>
      <c r="U95" s="27"/>
      <c r="V95" s="27"/>
      <c r="W95" s="27"/>
      <c r="X95" s="97" t="s">
        <v>130</v>
      </c>
      <c r="Y95" s="27"/>
      <c r="Z95" s="27"/>
      <c r="AA95" s="27"/>
      <c r="AB95" s="97" t="s">
        <v>130</v>
      </c>
      <c r="AC95" s="27"/>
      <c r="AD95" s="97" t="s">
        <v>130</v>
      </c>
      <c r="AE95" s="27"/>
      <c r="AF95" s="27"/>
      <c r="AG95" s="27"/>
      <c r="AH95" s="94" t="s">
        <v>132</v>
      </c>
      <c r="AI95" s="27"/>
      <c r="AJ95" s="97" t="s">
        <v>130</v>
      </c>
      <c r="AK95" s="27"/>
      <c r="AL95" s="27"/>
      <c r="AM95" s="44"/>
      <c r="AN95" s="7"/>
      <c r="AO95" s="7"/>
      <c r="AP95" s="7"/>
      <c r="AQ95" s="7">
        <f t="shared" ref="AQ95:AQ123" si="24">COUNTA(E95:AP95)</f>
        <v>9</v>
      </c>
      <c r="AR95" s="50">
        <f t="shared" ref="AR95:AR96" si="25">34*5</f>
        <v>170</v>
      </c>
      <c r="AS95" s="8">
        <f t="shared" si="23"/>
        <v>5.2941176470588235E-2</v>
      </c>
    </row>
    <row r="96" spans="1:45" ht="12.75" customHeight="1" x14ac:dyDescent="0.2">
      <c r="A96" s="142"/>
      <c r="B96" s="124"/>
      <c r="C96" s="39" t="s">
        <v>82</v>
      </c>
      <c r="D96" s="25"/>
      <c r="E96" s="4"/>
      <c r="F96" s="27"/>
      <c r="G96" s="27"/>
      <c r="H96" s="97" t="s">
        <v>130</v>
      </c>
      <c r="I96" s="27"/>
      <c r="J96" s="27"/>
      <c r="K96" s="27"/>
      <c r="L96" s="97" t="s">
        <v>130</v>
      </c>
      <c r="M96" s="27"/>
      <c r="N96" s="27"/>
      <c r="O96" s="27"/>
      <c r="P96" s="27"/>
      <c r="Q96" s="97" t="s">
        <v>130</v>
      </c>
      <c r="R96" s="27"/>
      <c r="S96" s="27"/>
      <c r="T96" s="97" t="s">
        <v>130</v>
      </c>
      <c r="U96" s="27"/>
      <c r="V96" s="27"/>
      <c r="W96" s="27"/>
      <c r="X96" s="97" t="s">
        <v>130</v>
      </c>
      <c r="Y96" s="27"/>
      <c r="Z96" s="27"/>
      <c r="AA96" s="27"/>
      <c r="AB96" s="97" t="s">
        <v>130</v>
      </c>
      <c r="AC96" s="27"/>
      <c r="AD96" s="97" t="s">
        <v>130</v>
      </c>
      <c r="AE96" s="27"/>
      <c r="AF96" s="27"/>
      <c r="AG96" s="27"/>
      <c r="AH96" s="94" t="s">
        <v>132</v>
      </c>
      <c r="AI96" s="27"/>
      <c r="AJ96" s="97" t="s">
        <v>130</v>
      </c>
      <c r="AK96" s="27"/>
      <c r="AL96" s="27"/>
      <c r="AM96" s="44"/>
      <c r="AN96" s="7"/>
      <c r="AO96" s="7"/>
      <c r="AP96" s="7"/>
      <c r="AQ96" s="7">
        <f t="shared" si="24"/>
        <v>9</v>
      </c>
      <c r="AR96" s="50">
        <f t="shared" si="25"/>
        <v>170</v>
      </c>
      <c r="AS96" s="8">
        <f t="shared" si="23"/>
        <v>5.2941176470588235E-2</v>
      </c>
    </row>
    <row r="97" spans="1:45" ht="12.75" customHeight="1" x14ac:dyDescent="0.2">
      <c r="A97" s="142"/>
      <c r="B97" s="105" t="s">
        <v>11</v>
      </c>
      <c r="C97" s="24" t="s">
        <v>80</v>
      </c>
      <c r="D97" s="25"/>
      <c r="E97" s="4"/>
      <c r="F97" s="27"/>
      <c r="G97" s="27"/>
      <c r="H97" s="97" t="s">
        <v>130</v>
      </c>
      <c r="I97" s="27"/>
      <c r="J97" s="27"/>
      <c r="K97" s="27"/>
      <c r="L97" s="97" t="s">
        <v>130</v>
      </c>
      <c r="M97" s="27"/>
      <c r="N97" s="27"/>
      <c r="O97" s="27"/>
      <c r="P97" s="27"/>
      <c r="Q97" s="97" t="s">
        <v>130</v>
      </c>
      <c r="R97" s="27"/>
      <c r="S97" s="27"/>
      <c r="T97" s="97" t="s">
        <v>130</v>
      </c>
      <c r="U97" s="27"/>
      <c r="V97" s="27"/>
      <c r="W97" s="27"/>
      <c r="X97" s="97" t="s">
        <v>130</v>
      </c>
      <c r="Y97" s="27"/>
      <c r="Z97" s="27"/>
      <c r="AA97" s="27"/>
      <c r="AB97" s="97" t="s">
        <v>130</v>
      </c>
      <c r="AC97" s="27"/>
      <c r="AD97" s="97" t="s">
        <v>130</v>
      </c>
      <c r="AE97" s="27"/>
      <c r="AF97" s="27"/>
      <c r="AG97" s="27"/>
      <c r="AH97" s="94" t="s">
        <v>132</v>
      </c>
      <c r="AI97" s="27"/>
      <c r="AJ97" s="97" t="s">
        <v>130</v>
      </c>
      <c r="AK97" s="27"/>
      <c r="AL97" s="27"/>
      <c r="AM97" s="44"/>
      <c r="AN97" s="7"/>
      <c r="AO97" s="7"/>
      <c r="AP97" s="7"/>
      <c r="AQ97" s="7">
        <f t="shared" si="24"/>
        <v>9</v>
      </c>
      <c r="AR97" s="50">
        <f>34*4</f>
        <v>136</v>
      </c>
      <c r="AS97" s="8">
        <f t="shared" si="23"/>
        <v>6.6176470588235295E-2</v>
      </c>
    </row>
    <row r="98" spans="1:45" ht="12.75" customHeight="1" x14ac:dyDescent="0.2">
      <c r="A98" s="142"/>
      <c r="B98" s="106"/>
      <c r="C98" s="39" t="s">
        <v>81</v>
      </c>
      <c r="D98" s="25"/>
      <c r="E98" s="4"/>
      <c r="F98" s="27"/>
      <c r="G98" s="27"/>
      <c r="H98" s="97" t="s">
        <v>130</v>
      </c>
      <c r="I98" s="27"/>
      <c r="J98" s="27"/>
      <c r="K98" s="27"/>
      <c r="L98" s="97" t="s">
        <v>130</v>
      </c>
      <c r="M98" s="27"/>
      <c r="N98" s="27"/>
      <c r="O98" s="27"/>
      <c r="P98" s="27"/>
      <c r="Q98" s="97" t="s">
        <v>130</v>
      </c>
      <c r="R98" s="27"/>
      <c r="S98" s="27"/>
      <c r="T98" s="97" t="s">
        <v>130</v>
      </c>
      <c r="U98" s="27"/>
      <c r="V98" s="27"/>
      <c r="W98" s="27"/>
      <c r="X98" s="97" t="s">
        <v>130</v>
      </c>
      <c r="Y98" s="27"/>
      <c r="Z98" s="27"/>
      <c r="AA98" s="27"/>
      <c r="AB98" s="97" t="s">
        <v>130</v>
      </c>
      <c r="AC98" s="27"/>
      <c r="AD98" s="97" t="s">
        <v>130</v>
      </c>
      <c r="AE98" s="27"/>
      <c r="AF98" s="27"/>
      <c r="AG98" s="27"/>
      <c r="AH98" s="94" t="s">
        <v>132</v>
      </c>
      <c r="AI98" s="27"/>
      <c r="AJ98" s="97" t="s">
        <v>130</v>
      </c>
      <c r="AK98" s="27"/>
      <c r="AL98" s="27"/>
      <c r="AM98" s="44"/>
      <c r="AN98" s="7"/>
      <c r="AO98" s="7"/>
      <c r="AP98" s="7"/>
      <c r="AQ98" s="7">
        <f t="shared" si="24"/>
        <v>9</v>
      </c>
      <c r="AR98" s="50">
        <f t="shared" ref="AR98:AR102" si="26">34*4</f>
        <v>136</v>
      </c>
      <c r="AS98" s="8">
        <f t="shared" si="23"/>
        <v>6.6176470588235295E-2</v>
      </c>
    </row>
    <row r="99" spans="1:45" x14ac:dyDescent="0.2">
      <c r="A99" s="142"/>
      <c r="B99" s="124"/>
      <c r="C99" s="39" t="s">
        <v>82</v>
      </c>
      <c r="D99" s="22"/>
      <c r="E99" s="4"/>
      <c r="F99" s="27"/>
      <c r="G99" s="27"/>
      <c r="H99" s="97" t="s">
        <v>130</v>
      </c>
      <c r="I99" s="27"/>
      <c r="J99" s="27"/>
      <c r="K99" s="27"/>
      <c r="L99" s="97" t="s">
        <v>130</v>
      </c>
      <c r="M99" s="27"/>
      <c r="N99" s="27"/>
      <c r="O99" s="27"/>
      <c r="P99" s="27"/>
      <c r="Q99" s="97" t="s">
        <v>130</v>
      </c>
      <c r="R99" s="27"/>
      <c r="S99" s="27"/>
      <c r="T99" s="97" t="s">
        <v>130</v>
      </c>
      <c r="U99" s="27"/>
      <c r="V99" s="27"/>
      <c r="W99" s="27"/>
      <c r="X99" s="97" t="s">
        <v>130</v>
      </c>
      <c r="Y99" s="27"/>
      <c r="Z99" s="27"/>
      <c r="AA99" s="27"/>
      <c r="AB99" s="97" t="s">
        <v>130</v>
      </c>
      <c r="AC99" s="27"/>
      <c r="AD99" s="97" t="s">
        <v>130</v>
      </c>
      <c r="AE99" s="27"/>
      <c r="AF99" s="27"/>
      <c r="AG99" s="27"/>
      <c r="AH99" s="94" t="s">
        <v>132</v>
      </c>
      <c r="AI99" s="27"/>
      <c r="AJ99" s="97" t="s">
        <v>130</v>
      </c>
      <c r="AK99" s="27"/>
      <c r="AL99" s="27"/>
      <c r="AM99" s="44"/>
      <c r="AN99" s="7"/>
      <c r="AO99" s="7"/>
      <c r="AP99" s="7"/>
      <c r="AQ99" s="7">
        <f t="shared" si="24"/>
        <v>9</v>
      </c>
      <c r="AR99" s="50">
        <f t="shared" si="26"/>
        <v>136</v>
      </c>
      <c r="AS99" s="8">
        <f t="shared" si="23"/>
        <v>6.6176470588235295E-2</v>
      </c>
    </row>
    <row r="100" spans="1:45" ht="12.75" customHeight="1" x14ac:dyDescent="0.2">
      <c r="A100" s="142"/>
      <c r="B100" s="105" t="s">
        <v>15</v>
      </c>
      <c r="C100" s="24" t="s">
        <v>80</v>
      </c>
      <c r="D100" s="25"/>
      <c r="E100" s="4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97" t="s">
        <v>130</v>
      </c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97" t="s">
        <v>130</v>
      </c>
      <c r="AF100" s="27"/>
      <c r="AG100" s="27"/>
      <c r="AH100" s="27"/>
      <c r="AI100" s="94" t="s">
        <v>132</v>
      </c>
      <c r="AJ100" s="27"/>
      <c r="AK100" s="27"/>
      <c r="AL100" s="27"/>
      <c r="AM100" s="44"/>
      <c r="AN100" s="7"/>
      <c r="AO100" s="7"/>
      <c r="AP100" s="7"/>
      <c r="AQ100" s="7">
        <f t="shared" si="24"/>
        <v>3</v>
      </c>
      <c r="AR100" s="50">
        <f>34*4</f>
        <v>136</v>
      </c>
      <c r="AS100" s="8">
        <f t="shared" si="23"/>
        <v>2.2058823529411766E-2</v>
      </c>
    </row>
    <row r="101" spans="1:45" ht="12.75" customHeight="1" x14ac:dyDescent="0.2">
      <c r="A101" s="142"/>
      <c r="B101" s="106"/>
      <c r="C101" s="39" t="s">
        <v>81</v>
      </c>
      <c r="D101" s="25"/>
      <c r="E101" s="4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97" t="s">
        <v>130</v>
      </c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97" t="s">
        <v>130</v>
      </c>
      <c r="AF101" s="27"/>
      <c r="AG101" s="27"/>
      <c r="AH101" s="27"/>
      <c r="AI101" s="94" t="s">
        <v>132</v>
      </c>
      <c r="AJ101" s="44"/>
      <c r="AK101" s="27"/>
      <c r="AL101" s="27"/>
      <c r="AM101" s="44"/>
      <c r="AN101" s="7"/>
      <c r="AO101" s="7"/>
      <c r="AP101" s="7"/>
      <c r="AQ101" s="7">
        <f t="shared" si="24"/>
        <v>3</v>
      </c>
      <c r="AR101" s="50">
        <f t="shared" si="26"/>
        <v>136</v>
      </c>
      <c r="AS101" s="8">
        <f t="shared" si="23"/>
        <v>2.2058823529411766E-2</v>
      </c>
    </row>
    <row r="102" spans="1:45" x14ac:dyDescent="0.2">
      <c r="A102" s="142"/>
      <c r="B102" s="106"/>
      <c r="C102" s="39" t="s">
        <v>82</v>
      </c>
      <c r="D102" s="25"/>
      <c r="E102" s="4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97" t="s">
        <v>130</v>
      </c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97" t="s">
        <v>130</v>
      </c>
      <c r="AF102" s="27"/>
      <c r="AG102" s="27"/>
      <c r="AH102" s="27"/>
      <c r="AI102" s="94" t="s">
        <v>132</v>
      </c>
      <c r="AJ102" s="44"/>
      <c r="AK102" s="27"/>
      <c r="AL102" s="27"/>
      <c r="AM102" s="44"/>
      <c r="AN102" s="7"/>
      <c r="AO102" s="7"/>
      <c r="AP102" s="7"/>
      <c r="AQ102" s="7">
        <f t="shared" si="24"/>
        <v>3</v>
      </c>
      <c r="AR102" s="50">
        <f t="shared" si="26"/>
        <v>136</v>
      </c>
      <c r="AS102" s="8">
        <f t="shared" si="23"/>
        <v>2.2058823529411766E-2</v>
      </c>
    </row>
    <row r="103" spans="1:45" ht="12.75" customHeight="1" x14ac:dyDescent="0.2">
      <c r="A103" s="142"/>
      <c r="B103" s="107" t="s">
        <v>16</v>
      </c>
      <c r="C103" s="39" t="s">
        <v>80</v>
      </c>
      <c r="D103" s="25"/>
      <c r="E103" s="4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97" t="s">
        <v>130</v>
      </c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97" t="s">
        <v>130</v>
      </c>
      <c r="AF103" s="27"/>
      <c r="AG103" s="27"/>
      <c r="AH103" s="27"/>
      <c r="AI103" s="94" t="s">
        <v>132</v>
      </c>
      <c r="AJ103" s="44"/>
      <c r="AK103" s="27"/>
      <c r="AL103" s="27"/>
      <c r="AM103" s="44"/>
      <c r="AN103" s="7"/>
      <c r="AO103" s="7"/>
      <c r="AP103" s="7"/>
      <c r="AQ103" s="7">
        <f t="shared" si="24"/>
        <v>3</v>
      </c>
      <c r="AR103" s="50">
        <f>34*2</f>
        <v>68</v>
      </c>
      <c r="AS103" s="8">
        <f t="shared" si="23"/>
        <v>4.4117647058823532E-2</v>
      </c>
    </row>
    <row r="104" spans="1:45" ht="12.75" customHeight="1" x14ac:dyDescent="0.2">
      <c r="A104" s="142"/>
      <c r="B104" s="107"/>
      <c r="C104" s="39" t="s">
        <v>81</v>
      </c>
      <c r="D104" s="25"/>
      <c r="E104" s="4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97" t="s">
        <v>130</v>
      </c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97" t="s">
        <v>130</v>
      </c>
      <c r="AF104" s="27"/>
      <c r="AG104" s="27"/>
      <c r="AH104" s="27"/>
      <c r="AI104" s="94" t="s">
        <v>132</v>
      </c>
      <c r="AJ104" s="44"/>
      <c r="AK104" s="27"/>
      <c r="AL104" s="27"/>
      <c r="AM104" s="44"/>
      <c r="AN104" s="7"/>
      <c r="AO104" s="7"/>
      <c r="AP104" s="7"/>
      <c r="AQ104" s="7">
        <f t="shared" si="24"/>
        <v>3</v>
      </c>
      <c r="AR104" s="50">
        <f t="shared" ref="AR104:AR108" si="27">34*2</f>
        <v>68</v>
      </c>
      <c r="AS104" s="8">
        <f t="shared" si="23"/>
        <v>4.4117647058823532E-2</v>
      </c>
    </row>
    <row r="105" spans="1:45" x14ac:dyDescent="0.2">
      <c r="A105" s="142"/>
      <c r="B105" s="107"/>
      <c r="C105" s="39" t="s">
        <v>82</v>
      </c>
      <c r="D105" s="25"/>
      <c r="E105" s="4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97" t="s">
        <v>130</v>
      </c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97" t="s">
        <v>130</v>
      </c>
      <c r="AF105" s="27"/>
      <c r="AG105" s="27"/>
      <c r="AH105" s="27"/>
      <c r="AI105" s="94" t="s">
        <v>132</v>
      </c>
      <c r="AJ105" s="44"/>
      <c r="AK105" s="27"/>
      <c r="AL105" s="27"/>
      <c r="AM105" s="44"/>
      <c r="AN105" s="7"/>
      <c r="AO105" s="7"/>
      <c r="AP105" s="7"/>
      <c r="AQ105" s="7">
        <f t="shared" si="24"/>
        <v>3</v>
      </c>
      <c r="AR105" s="50">
        <f t="shared" si="27"/>
        <v>68</v>
      </c>
      <c r="AS105" s="8">
        <f t="shared" si="23"/>
        <v>4.4117647058823532E-2</v>
      </c>
    </row>
    <row r="106" spans="1:45" x14ac:dyDescent="0.2">
      <c r="A106" s="142"/>
      <c r="B106" s="107" t="s">
        <v>131</v>
      </c>
      <c r="C106" s="39" t="s">
        <v>80</v>
      </c>
      <c r="D106" s="22"/>
      <c r="E106" s="4"/>
      <c r="F106" s="27"/>
      <c r="G106" s="27"/>
      <c r="H106" s="27"/>
      <c r="I106" s="27"/>
      <c r="J106" s="27"/>
      <c r="K106" s="27"/>
      <c r="L106" s="27"/>
      <c r="M106" s="97" t="s">
        <v>130</v>
      </c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97" t="s">
        <v>130</v>
      </c>
      <c r="AA106" s="27"/>
      <c r="AB106" s="27"/>
      <c r="AC106" s="27"/>
      <c r="AD106" s="97" t="s">
        <v>130</v>
      </c>
      <c r="AE106" s="27"/>
      <c r="AF106" s="27"/>
      <c r="AG106" s="27"/>
      <c r="AH106" s="27"/>
      <c r="AI106" s="94" t="s">
        <v>132</v>
      </c>
      <c r="AJ106" s="44"/>
      <c r="AK106" s="27"/>
      <c r="AL106" s="27"/>
      <c r="AM106" s="44"/>
      <c r="AN106" s="7"/>
      <c r="AO106" s="7"/>
      <c r="AP106" s="7"/>
      <c r="AQ106" s="7">
        <f t="shared" si="24"/>
        <v>4</v>
      </c>
      <c r="AR106" s="50">
        <f>34*2</f>
        <v>68</v>
      </c>
      <c r="AS106" s="8">
        <f t="shared" si="23"/>
        <v>5.8823529411764705E-2</v>
      </c>
    </row>
    <row r="107" spans="1:45" ht="12.75" customHeight="1" x14ac:dyDescent="0.2">
      <c r="A107" s="142"/>
      <c r="B107" s="107"/>
      <c r="C107" s="39" t="s">
        <v>81</v>
      </c>
      <c r="D107" s="25"/>
      <c r="E107" s="4"/>
      <c r="F107" s="27"/>
      <c r="G107" s="27"/>
      <c r="H107" s="27"/>
      <c r="I107" s="27"/>
      <c r="J107" s="27"/>
      <c r="K107" s="27"/>
      <c r="L107" s="27"/>
      <c r="M107" s="97" t="s">
        <v>130</v>
      </c>
      <c r="N107" s="27"/>
      <c r="O107" s="27"/>
      <c r="P107" s="27"/>
      <c r="Q107" s="27"/>
      <c r="R107" s="27"/>
      <c r="S107" s="27"/>
      <c r="T107" s="44"/>
      <c r="U107" s="27"/>
      <c r="V107" s="27"/>
      <c r="W107" s="27"/>
      <c r="X107" s="27"/>
      <c r="Y107" s="27"/>
      <c r="Z107" s="97" t="s">
        <v>130</v>
      </c>
      <c r="AA107" s="27"/>
      <c r="AB107" s="27"/>
      <c r="AC107" s="27"/>
      <c r="AD107" s="97" t="s">
        <v>130</v>
      </c>
      <c r="AE107" s="27"/>
      <c r="AF107" s="27"/>
      <c r="AG107" s="27"/>
      <c r="AH107" s="27"/>
      <c r="AI107" s="94" t="s">
        <v>132</v>
      </c>
      <c r="AJ107" s="44"/>
      <c r="AK107" s="27"/>
      <c r="AL107" s="27"/>
      <c r="AM107" s="44"/>
      <c r="AN107" s="7"/>
      <c r="AO107" s="7"/>
      <c r="AP107" s="7"/>
      <c r="AQ107" s="7">
        <f t="shared" si="24"/>
        <v>4</v>
      </c>
      <c r="AR107" s="50">
        <f t="shared" si="27"/>
        <v>68</v>
      </c>
      <c r="AS107" s="8">
        <f t="shared" si="23"/>
        <v>5.8823529411764705E-2</v>
      </c>
    </row>
    <row r="108" spans="1:45" ht="12.75" customHeight="1" x14ac:dyDescent="0.2">
      <c r="A108" s="142"/>
      <c r="B108" s="107"/>
      <c r="C108" s="39" t="s">
        <v>82</v>
      </c>
      <c r="D108" s="25"/>
      <c r="E108" s="4"/>
      <c r="F108" s="27"/>
      <c r="G108" s="27"/>
      <c r="H108" s="27"/>
      <c r="I108" s="27"/>
      <c r="J108" s="27"/>
      <c r="K108" s="27"/>
      <c r="L108" s="27"/>
      <c r="M108" s="97" t="s">
        <v>130</v>
      </c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97" t="s">
        <v>130</v>
      </c>
      <c r="AA108" s="27"/>
      <c r="AB108" s="27"/>
      <c r="AC108" s="27"/>
      <c r="AD108" s="97" t="s">
        <v>130</v>
      </c>
      <c r="AE108" s="27"/>
      <c r="AF108" s="27"/>
      <c r="AG108" s="44"/>
      <c r="AH108" s="27"/>
      <c r="AI108" s="94" t="s">
        <v>132</v>
      </c>
      <c r="AJ108" s="44"/>
      <c r="AK108" s="27"/>
      <c r="AL108" s="27"/>
      <c r="AM108" s="44"/>
      <c r="AN108" s="7"/>
      <c r="AO108" s="7"/>
      <c r="AP108" s="7"/>
      <c r="AQ108" s="7">
        <f t="shared" si="24"/>
        <v>4</v>
      </c>
      <c r="AR108" s="50">
        <f t="shared" si="27"/>
        <v>68</v>
      </c>
      <c r="AS108" s="8">
        <f t="shared" si="23"/>
        <v>5.8823529411764705E-2</v>
      </c>
    </row>
    <row r="109" spans="1:45" ht="12.75" customHeight="1" x14ac:dyDescent="0.2">
      <c r="A109" s="142"/>
      <c r="B109" s="107" t="s">
        <v>83</v>
      </c>
      <c r="C109" s="39" t="s">
        <v>80</v>
      </c>
      <c r="D109" s="25"/>
      <c r="E109" s="4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44"/>
      <c r="AK109" s="27"/>
      <c r="AL109" s="27"/>
      <c r="AM109" s="44"/>
      <c r="AN109" s="7"/>
      <c r="AO109" s="7"/>
      <c r="AP109" s="7"/>
      <c r="AQ109" s="7">
        <f t="shared" si="24"/>
        <v>0</v>
      </c>
      <c r="AR109" s="3">
        <f>34*1</f>
        <v>34</v>
      </c>
      <c r="AS109" s="8">
        <f t="shared" si="23"/>
        <v>0</v>
      </c>
    </row>
    <row r="110" spans="1:45" ht="12.75" customHeight="1" x14ac:dyDescent="0.2">
      <c r="A110" s="142"/>
      <c r="B110" s="107"/>
      <c r="C110" s="39" t="s">
        <v>81</v>
      </c>
      <c r="D110" s="25"/>
      <c r="E110" s="4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44"/>
      <c r="AJ110" s="27"/>
      <c r="AK110" s="27"/>
      <c r="AL110" s="27"/>
      <c r="AM110" s="44"/>
      <c r="AN110" s="7"/>
      <c r="AO110" s="7"/>
      <c r="AP110" s="7"/>
      <c r="AQ110" s="7">
        <f t="shared" si="24"/>
        <v>0</v>
      </c>
      <c r="AR110" s="3">
        <f t="shared" ref="AR110:AR120" si="28">34*1</f>
        <v>34</v>
      </c>
      <c r="AS110" s="8">
        <f t="shared" si="23"/>
        <v>0</v>
      </c>
    </row>
    <row r="111" spans="1:45" ht="12.75" customHeight="1" x14ac:dyDescent="0.2">
      <c r="A111" s="142"/>
      <c r="B111" s="107"/>
      <c r="C111" s="39" t="s">
        <v>82</v>
      </c>
      <c r="D111" s="22"/>
      <c r="E111" s="4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44"/>
      <c r="AJ111" s="27"/>
      <c r="AK111" s="27"/>
      <c r="AL111" s="27"/>
      <c r="AM111" s="44"/>
      <c r="AN111" s="7"/>
      <c r="AO111" s="7"/>
      <c r="AP111" s="7"/>
      <c r="AQ111" s="7">
        <f t="shared" si="24"/>
        <v>0</v>
      </c>
      <c r="AR111" s="3">
        <f t="shared" si="28"/>
        <v>34</v>
      </c>
      <c r="AS111" s="8">
        <f t="shared" si="23"/>
        <v>0</v>
      </c>
    </row>
    <row r="112" spans="1:45" ht="12.75" customHeight="1" x14ac:dyDescent="0.2">
      <c r="A112" s="142"/>
      <c r="B112" s="107" t="s">
        <v>51</v>
      </c>
      <c r="C112" s="39" t="s">
        <v>80</v>
      </c>
      <c r="D112" s="22"/>
      <c r="E112" s="4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44"/>
      <c r="AJ112" s="27"/>
      <c r="AK112" s="27"/>
      <c r="AL112" s="27"/>
      <c r="AM112" s="44"/>
      <c r="AN112" s="7"/>
      <c r="AO112" s="7"/>
      <c r="AP112" s="7"/>
      <c r="AQ112" s="7">
        <f t="shared" si="24"/>
        <v>0</v>
      </c>
      <c r="AR112" s="3">
        <f t="shared" si="28"/>
        <v>34</v>
      </c>
      <c r="AS112" s="8">
        <f t="shared" si="23"/>
        <v>0</v>
      </c>
    </row>
    <row r="113" spans="1:45" ht="12.75" customHeight="1" x14ac:dyDescent="0.2">
      <c r="A113" s="142"/>
      <c r="B113" s="107"/>
      <c r="C113" s="39" t="s">
        <v>81</v>
      </c>
      <c r="D113" s="22"/>
      <c r="E113" s="4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44"/>
      <c r="AJ113" s="27"/>
      <c r="AK113" s="27"/>
      <c r="AL113" s="27"/>
      <c r="AM113" s="44"/>
      <c r="AN113" s="7"/>
      <c r="AO113" s="7"/>
      <c r="AP113" s="7"/>
      <c r="AQ113" s="7">
        <f t="shared" si="24"/>
        <v>0</v>
      </c>
      <c r="AR113" s="3">
        <f t="shared" si="28"/>
        <v>34</v>
      </c>
      <c r="AS113" s="8">
        <f t="shared" si="23"/>
        <v>0</v>
      </c>
    </row>
    <row r="114" spans="1:45" ht="12.75" customHeight="1" x14ac:dyDescent="0.2">
      <c r="A114" s="142"/>
      <c r="B114" s="107"/>
      <c r="C114" s="39" t="s">
        <v>82</v>
      </c>
      <c r="D114" s="22"/>
      <c r="E114" s="4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44"/>
      <c r="AJ114" s="27"/>
      <c r="AK114" s="27"/>
      <c r="AL114" s="27"/>
      <c r="AM114" s="44"/>
      <c r="AN114" s="7"/>
      <c r="AO114" s="7"/>
      <c r="AP114" s="7"/>
      <c r="AQ114" s="7">
        <f t="shared" si="24"/>
        <v>0</v>
      </c>
      <c r="AR114" s="3">
        <f t="shared" si="28"/>
        <v>34</v>
      </c>
      <c r="AS114" s="8">
        <f t="shared" si="23"/>
        <v>0</v>
      </c>
    </row>
    <row r="115" spans="1:45" ht="12.75" customHeight="1" x14ac:dyDescent="0.2">
      <c r="A115" s="142"/>
      <c r="B115" s="105" t="s">
        <v>52</v>
      </c>
      <c r="C115" s="39" t="s">
        <v>80</v>
      </c>
      <c r="D115" s="22"/>
      <c r="E115" s="4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44"/>
      <c r="AJ115" s="27"/>
      <c r="AK115" s="27"/>
      <c r="AL115" s="27"/>
      <c r="AM115" s="44"/>
      <c r="AN115" s="7"/>
      <c r="AO115" s="7"/>
      <c r="AP115" s="7"/>
      <c r="AQ115" s="7">
        <f t="shared" si="24"/>
        <v>0</v>
      </c>
      <c r="AR115" s="3">
        <f t="shared" si="28"/>
        <v>34</v>
      </c>
      <c r="AS115" s="8">
        <f t="shared" si="23"/>
        <v>0</v>
      </c>
    </row>
    <row r="116" spans="1:45" ht="12.75" customHeight="1" x14ac:dyDescent="0.2">
      <c r="A116" s="142"/>
      <c r="B116" s="106"/>
      <c r="C116" s="39" t="s">
        <v>81</v>
      </c>
      <c r="D116" s="22"/>
      <c r="E116" s="4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44"/>
      <c r="AJ116" s="27"/>
      <c r="AK116" s="27"/>
      <c r="AL116" s="27"/>
      <c r="AM116" s="44"/>
      <c r="AN116" s="7"/>
      <c r="AO116" s="7"/>
      <c r="AP116" s="7"/>
      <c r="AQ116" s="7">
        <f t="shared" si="24"/>
        <v>0</v>
      </c>
      <c r="AR116" s="3">
        <f t="shared" si="28"/>
        <v>34</v>
      </c>
      <c r="AS116" s="8">
        <f t="shared" si="23"/>
        <v>0</v>
      </c>
    </row>
    <row r="117" spans="1:45" ht="12.75" customHeight="1" x14ac:dyDescent="0.2">
      <c r="A117" s="142"/>
      <c r="B117" s="124"/>
      <c r="C117" s="39" t="s">
        <v>82</v>
      </c>
      <c r="D117" s="22"/>
      <c r="E117" s="4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44"/>
      <c r="AJ117" s="27"/>
      <c r="AK117" s="27"/>
      <c r="AL117" s="27"/>
      <c r="AM117" s="44"/>
      <c r="AN117" s="7"/>
      <c r="AO117" s="7"/>
      <c r="AP117" s="7"/>
      <c r="AQ117" s="7">
        <f t="shared" si="24"/>
        <v>0</v>
      </c>
      <c r="AR117" s="3">
        <f t="shared" si="28"/>
        <v>34</v>
      </c>
      <c r="AS117" s="8">
        <f t="shared" si="23"/>
        <v>0</v>
      </c>
    </row>
    <row r="118" spans="1:45" ht="12.75" customHeight="1" x14ac:dyDescent="0.2">
      <c r="A118" s="142"/>
      <c r="B118" s="105" t="s">
        <v>53</v>
      </c>
      <c r="C118" s="39" t="s">
        <v>80</v>
      </c>
      <c r="D118" s="22"/>
      <c r="E118" s="4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44"/>
      <c r="AJ118" s="27"/>
      <c r="AK118" s="27"/>
      <c r="AL118" s="27"/>
      <c r="AM118" s="44"/>
      <c r="AN118" s="7"/>
      <c r="AO118" s="7"/>
      <c r="AP118" s="7"/>
      <c r="AQ118" s="7">
        <f t="shared" si="24"/>
        <v>0</v>
      </c>
      <c r="AR118" s="3">
        <f t="shared" si="28"/>
        <v>34</v>
      </c>
      <c r="AS118" s="8">
        <f t="shared" si="23"/>
        <v>0</v>
      </c>
    </row>
    <row r="119" spans="1:45" ht="12.75" customHeight="1" x14ac:dyDescent="0.2">
      <c r="A119" s="142"/>
      <c r="B119" s="106"/>
      <c r="C119" s="39" t="s">
        <v>81</v>
      </c>
      <c r="D119" s="22"/>
      <c r="E119" s="4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44"/>
      <c r="AG119" s="44"/>
      <c r="AH119" s="27"/>
      <c r="AI119" s="27"/>
      <c r="AJ119" s="44"/>
      <c r="AK119" s="44"/>
      <c r="AL119" s="27"/>
      <c r="AM119" s="44"/>
      <c r="AN119" s="7"/>
      <c r="AO119" s="7"/>
      <c r="AP119" s="7"/>
      <c r="AQ119" s="7">
        <f t="shared" si="24"/>
        <v>0</v>
      </c>
      <c r="AR119" s="3">
        <f t="shared" si="28"/>
        <v>34</v>
      </c>
      <c r="AS119" s="8">
        <f t="shared" si="23"/>
        <v>0</v>
      </c>
    </row>
    <row r="120" spans="1:45" ht="12.75" customHeight="1" x14ac:dyDescent="0.2">
      <c r="A120" s="142"/>
      <c r="B120" s="124"/>
      <c r="C120" s="39" t="s">
        <v>82</v>
      </c>
      <c r="D120" s="25"/>
      <c r="E120" s="4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44"/>
      <c r="AI120" s="44"/>
      <c r="AJ120" s="44"/>
      <c r="AK120" s="27"/>
      <c r="AL120" s="27"/>
      <c r="AM120" s="44"/>
      <c r="AN120" s="7"/>
      <c r="AO120" s="7"/>
      <c r="AP120" s="7"/>
      <c r="AQ120" s="7">
        <f t="shared" si="24"/>
        <v>0</v>
      </c>
      <c r="AR120" s="3">
        <f t="shared" si="28"/>
        <v>34</v>
      </c>
      <c r="AS120" s="8">
        <f t="shared" si="23"/>
        <v>0</v>
      </c>
    </row>
    <row r="121" spans="1:45" ht="12.75" customHeight="1" x14ac:dyDescent="0.2">
      <c r="A121" s="142"/>
      <c r="B121" s="107" t="s">
        <v>72</v>
      </c>
      <c r="C121" s="39" t="s">
        <v>80</v>
      </c>
      <c r="D121" s="25"/>
      <c r="E121" s="4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44"/>
      <c r="AI121" s="44"/>
      <c r="AJ121" s="44"/>
      <c r="AK121" s="27"/>
      <c r="AL121" s="27"/>
      <c r="AM121" s="44"/>
      <c r="AN121" s="7"/>
      <c r="AO121" s="7"/>
      <c r="AP121" s="7"/>
      <c r="AQ121" s="7">
        <f t="shared" si="24"/>
        <v>0</v>
      </c>
      <c r="AR121" s="50">
        <f t="shared" ref="AR121:AR123" si="29">34*2</f>
        <v>68</v>
      </c>
      <c r="AS121" s="8">
        <f t="shared" si="23"/>
        <v>0</v>
      </c>
    </row>
    <row r="122" spans="1:45" ht="12.75" customHeight="1" x14ac:dyDescent="0.2">
      <c r="A122" s="142"/>
      <c r="B122" s="107"/>
      <c r="C122" s="39" t="s">
        <v>81</v>
      </c>
      <c r="D122" s="25"/>
      <c r="E122" s="4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44"/>
      <c r="AI122" s="44"/>
      <c r="AJ122" s="44"/>
      <c r="AK122" s="27"/>
      <c r="AL122" s="27"/>
      <c r="AM122" s="44"/>
      <c r="AN122" s="7"/>
      <c r="AO122" s="7"/>
      <c r="AP122" s="7"/>
      <c r="AQ122" s="7">
        <f t="shared" si="24"/>
        <v>0</v>
      </c>
      <c r="AR122" s="50">
        <f t="shared" si="29"/>
        <v>68</v>
      </c>
      <c r="AS122" s="8">
        <f t="shared" si="23"/>
        <v>0</v>
      </c>
    </row>
    <row r="123" spans="1:45" ht="12.75" customHeight="1" x14ac:dyDescent="0.2">
      <c r="A123" s="142"/>
      <c r="B123" s="107"/>
      <c r="C123" s="39" t="s">
        <v>82</v>
      </c>
      <c r="D123" s="25"/>
      <c r="E123" s="4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44"/>
      <c r="AI123" s="44"/>
      <c r="AJ123" s="44"/>
      <c r="AK123" s="27"/>
      <c r="AL123" s="27"/>
      <c r="AM123" s="44"/>
      <c r="AN123" s="7"/>
      <c r="AO123" s="7"/>
      <c r="AP123" s="7"/>
      <c r="AQ123" s="7">
        <f t="shared" si="24"/>
        <v>0</v>
      </c>
      <c r="AR123" s="50">
        <f t="shared" si="29"/>
        <v>68</v>
      </c>
      <c r="AS123" s="8">
        <f t="shared" si="23"/>
        <v>0</v>
      </c>
    </row>
    <row r="124" spans="1:45" ht="27" customHeight="1" x14ac:dyDescent="0.2">
      <c r="A124" s="68"/>
      <c r="B124" s="69"/>
      <c r="C124" s="69"/>
      <c r="D124" s="69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  <c r="AA124" s="67"/>
      <c r="AB124" s="67"/>
      <c r="AC124" s="67"/>
      <c r="AD124" s="67"/>
      <c r="AE124" s="67"/>
      <c r="AF124" s="67"/>
      <c r="AG124" s="67"/>
      <c r="AH124" s="67"/>
      <c r="AI124" s="67"/>
      <c r="AJ124" s="67"/>
      <c r="AK124" s="67"/>
      <c r="AL124" s="67"/>
      <c r="AM124" s="68"/>
      <c r="AN124" s="68"/>
      <c r="AO124" s="68"/>
      <c r="AP124" s="68"/>
      <c r="AQ124" s="68"/>
      <c r="AR124" s="68"/>
      <c r="AS124" s="68"/>
    </row>
    <row r="125" spans="1:45" s="45" customFormat="1" ht="90.75" customHeight="1" x14ac:dyDescent="0.2">
      <c r="A125" s="145" t="s">
        <v>25</v>
      </c>
      <c r="B125" s="145"/>
      <c r="C125" s="145"/>
      <c r="D125" s="145"/>
      <c r="E125" s="108" t="s">
        <v>129</v>
      </c>
      <c r="F125" s="108"/>
      <c r="G125" s="108"/>
      <c r="H125" s="108"/>
      <c r="I125" s="108"/>
      <c r="J125" s="108"/>
      <c r="K125" s="108"/>
      <c r="L125" s="108"/>
      <c r="M125" s="108"/>
      <c r="N125" s="108"/>
      <c r="O125" s="108"/>
      <c r="P125" s="108"/>
      <c r="Q125" s="108"/>
      <c r="R125" s="108"/>
      <c r="S125" s="108"/>
      <c r="T125" s="108"/>
      <c r="U125" s="108"/>
      <c r="V125" s="108"/>
      <c r="W125" s="108"/>
      <c r="X125" s="108"/>
      <c r="Y125" s="108"/>
      <c r="Z125" s="108"/>
      <c r="AA125" s="108"/>
      <c r="AB125" s="108"/>
      <c r="AC125" s="108"/>
      <c r="AD125" s="108"/>
      <c r="AE125" s="108"/>
      <c r="AF125" s="108"/>
      <c r="AG125" s="108"/>
      <c r="AH125" s="108"/>
      <c r="AI125" s="108"/>
      <c r="AJ125" s="108"/>
      <c r="AK125" s="108"/>
      <c r="AL125" s="108"/>
      <c r="AM125" s="108"/>
      <c r="AN125" s="108"/>
      <c r="AO125" s="108"/>
      <c r="AP125" s="108"/>
      <c r="AQ125" s="110" t="s">
        <v>19</v>
      </c>
      <c r="AR125" s="110" t="s">
        <v>21</v>
      </c>
      <c r="AS125" s="119" t="s">
        <v>20</v>
      </c>
    </row>
    <row r="126" spans="1:45" s="45" customFormat="1" ht="21" customHeight="1" x14ac:dyDescent="0.2">
      <c r="A126" s="107" t="s">
        <v>0</v>
      </c>
      <c r="B126" s="107"/>
      <c r="C126" s="107"/>
      <c r="D126" s="23" t="s">
        <v>17</v>
      </c>
      <c r="E126" s="107" t="s">
        <v>1</v>
      </c>
      <c r="F126" s="107"/>
      <c r="G126" s="107"/>
      <c r="H126" s="107"/>
      <c r="I126" s="107" t="s">
        <v>2</v>
      </c>
      <c r="J126" s="107"/>
      <c r="K126" s="107"/>
      <c r="L126" s="107"/>
      <c r="M126" s="107" t="s">
        <v>3</v>
      </c>
      <c r="N126" s="107"/>
      <c r="O126" s="107"/>
      <c r="P126" s="107"/>
      <c r="Q126" s="107" t="s">
        <v>4</v>
      </c>
      <c r="R126" s="107"/>
      <c r="S126" s="107"/>
      <c r="T126" s="107"/>
      <c r="U126" s="107" t="s">
        <v>5</v>
      </c>
      <c r="V126" s="107"/>
      <c r="W126" s="107"/>
      <c r="X126" s="107" t="s">
        <v>6</v>
      </c>
      <c r="Y126" s="107"/>
      <c r="Z126" s="107"/>
      <c r="AA126" s="107"/>
      <c r="AB126" s="107" t="s">
        <v>7</v>
      </c>
      <c r="AC126" s="107"/>
      <c r="AD126" s="107"/>
      <c r="AE126" s="107" t="s">
        <v>8</v>
      </c>
      <c r="AF126" s="107"/>
      <c r="AG126" s="107"/>
      <c r="AH126" s="107"/>
      <c r="AI126" s="107"/>
      <c r="AJ126" s="107" t="s">
        <v>9</v>
      </c>
      <c r="AK126" s="107"/>
      <c r="AL126" s="107"/>
      <c r="AM126" s="107" t="s">
        <v>10</v>
      </c>
      <c r="AN126" s="107"/>
      <c r="AO126" s="107"/>
      <c r="AP126" s="107"/>
      <c r="AQ126" s="110"/>
      <c r="AR126" s="110"/>
      <c r="AS126" s="119"/>
    </row>
    <row r="127" spans="1:45" s="45" customFormat="1" ht="15" customHeight="1" x14ac:dyDescent="0.2">
      <c r="A127" s="107"/>
      <c r="B127" s="107"/>
      <c r="C127" s="107"/>
      <c r="D127" s="23" t="s">
        <v>18</v>
      </c>
      <c r="E127" s="5">
        <v>1</v>
      </c>
      <c r="F127" s="5">
        <v>2</v>
      </c>
      <c r="G127" s="5">
        <v>3</v>
      </c>
      <c r="H127" s="5">
        <v>4</v>
      </c>
      <c r="I127" s="5">
        <v>5</v>
      </c>
      <c r="J127" s="5">
        <v>6</v>
      </c>
      <c r="K127" s="5">
        <v>7</v>
      </c>
      <c r="L127" s="5">
        <v>8</v>
      </c>
      <c r="M127" s="5">
        <v>9</v>
      </c>
      <c r="N127" s="5">
        <v>10</v>
      </c>
      <c r="O127" s="5">
        <v>11</v>
      </c>
      <c r="P127" s="5">
        <v>12</v>
      </c>
      <c r="Q127" s="5">
        <v>13</v>
      </c>
      <c r="R127" s="5">
        <v>14</v>
      </c>
      <c r="S127" s="5">
        <v>15</v>
      </c>
      <c r="T127" s="5">
        <v>16</v>
      </c>
      <c r="U127" s="5">
        <v>17</v>
      </c>
      <c r="V127" s="5">
        <v>18</v>
      </c>
      <c r="W127" s="5">
        <v>19</v>
      </c>
      <c r="X127" s="5">
        <v>20</v>
      </c>
      <c r="Y127" s="5">
        <v>21</v>
      </c>
      <c r="Z127" s="5">
        <v>22</v>
      </c>
      <c r="AA127" s="5">
        <v>23</v>
      </c>
      <c r="AB127" s="5">
        <v>24</v>
      </c>
      <c r="AC127" s="5">
        <v>25</v>
      </c>
      <c r="AD127" s="5">
        <v>26</v>
      </c>
      <c r="AE127" s="5">
        <v>27</v>
      </c>
      <c r="AF127" s="5">
        <v>28</v>
      </c>
      <c r="AG127" s="5">
        <v>29</v>
      </c>
      <c r="AH127" s="5">
        <v>30</v>
      </c>
      <c r="AI127" s="5">
        <v>31</v>
      </c>
      <c r="AJ127" s="5">
        <v>32</v>
      </c>
      <c r="AK127" s="5">
        <v>33</v>
      </c>
      <c r="AL127" s="5">
        <v>34</v>
      </c>
      <c r="AM127" s="5">
        <v>35</v>
      </c>
      <c r="AN127" s="5">
        <v>36</v>
      </c>
      <c r="AO127" s="5">
        <v>37</v>
      </c>
      <c r="AP127" s="5">
        <v>38</v>
      </c>
      <c r="AQ127" s="110"/>
      <c r="AR127" s="110"/>
      <c r="AS127" s="119"/>
    </row>
    <row r="128" spans="1:45" s="45" customFormat="1" ht="14.25" customHeight="1" x14ac:dyDescent="0.2">
      <c r="A128" s="142" t="s">
        <v>24</v>
      </c>
      <c r="B128" s="105" t="s">
        <v>12</v>
      </c>
      <c r="C128" s="24" t="s">
        <v>85</v>
      </c>
      <c r="D128" s="25"/>
      <c r="E128" s="4"/>
      <c r="F128" s="27"/>
      <c r="G128" s="96" t="s">
        <v>133</v>
      </c>
      <c r="H128" s="27"/>
      <c r="I128" s="4"/>
      <c r="J128" s="4"/>
      <c r="K128" s="4"/>
      <c r="L128" s="4"/>
      <c r="M128" s="4"/>
      <c r="N128" s="4"/>
      <c r="O128" s="4"/>
      <c r="P128" s="97" t="s">
        <v>130</v>
      </c>
      <c r="Q128" s="4"/>
      <c r="R128" s="4"/>
      <c r="S128" s="4"/>
      <c r="T128" s="4"/>
      <c r="U128" s="4"/>
      <c r="V128" s="4"/>
      <c r="W128" s="4"/>
      <c r="X128" s="97" t="s">
        <v>130</v>
      </c>
      <c r="Y128" s="4"/>
      <c r="Z128" s="4"/>
      <c r="AA128" s="4"/>
      <c r="AB128" s="97" t="s">
        <v>130</v>
      </c>
      <c r="AC128" s="4"/>
      <c r="AD128" s="4"/>
      <c r="AE128" s="97" t="s">
        <v>130</v>
      </c>
      <c r="AF128" s="4"/>
      <c r="AG128" s="4"/>
      <c r="AH128" s="94" t="s">
        <v>132</v>
      </c>
      <c r="AI128" s="4"/>
      <c r="AJ128" s="4"/>
      <c r="AK128" s="4"/>
      <c r="AL128" s="96" t="s">
        <v>135</v>
      </c>
      <c r="AM128" s="7"/>
      <c r="AN128" s="7"/>
      <c r="AO128" s="7"/>
      <c r="AP128" s="7"/>
      <c r="AQ128" s="7">
        <f>COUNTA(E128:AP128)</f>
        <v>7</v>
      </c>
      <c r="AR128" s="3">
        <f>34*5</f>
        <v>170</v>
      </c>
      <c r="AS128" s="8">
        <f t="shared" ref="AS128:AS160" si="30">AQ128/AR128</f>
        <v>4.1176470588235294E-2</v>
      </c>
    </row>
    <row r="129" spans="1:45" s="45" customFormat="1" ht="17.25" customHeight="1" x14ac:dyDescent="0.2">
      <c r="A129" s="142"/>
      <c r="B129" s="106"/>
      <c r="C129" s="24" t="s">
        <v>86</v>
      </c>
      <c r="D129" s="25"/>
      <c r="E129" s="4"/>
      <c r="F129" s="27"/>
      <c r="G129" s="96" t="s">
        <v>133</v>
      </c>
      <c r="H129" s="27"/>
      <c r="I129" s="4"/>
      <c r="J129" s="4"/>
      <c r="K129" s="4"/>
      <c r="L129" s="4"/>
      <c r="M129" s="4"/>
      <c r="N129" s="4"/>
      <c r="O129" s="4"/>
      <c r="P129" s="97" t="s">
        <v>130</v>
      </c>
      <c r="Q129" s="4"/>
      <c r="R129" s="4"/>
      <c r="S129" s="4"/>
      <c r="T129" s="4"/>
      <c r="U129" s="4"/>
      <c r="V129" s="4"/>
      <c r="W129" s="4"/>
      <c r="X129" s="97" t="s">
        <v>130</v>
      </c>
      <c r="Y129" s="4"/>
      <c r="Z129" s="4"/>
      <c r="AA129" s="4"/>
      <c r="AB129" s="97" t="s">
        <v>130</v>
      </c>
      <c r="AC129" s="4"/>
      <c r="AD129" s="4"/>
      <c r="AE129" s="97" t="s">
        <v>130</v>
      </c>
      <c r="AF129" s="4"/>
      <c r="AG129" s="4"/>
      <c r="AH129" s="94" t="s">
        <v>132</v>
      </c>
      <c r="AI129" s="4"/>
      <c r="AJ129" s="4"/>
      <c r="AK129" s="4"/>
      <c r="AL129" s="96" t="s">
        <v>135</v>
      </c>
      <c r="AM129" s="7"/>
      <c r="AN129" s="7"/>
      <c r="AO129" s="7"/>
      <c r="AP129" s="7"/>
      <c r="AQ129" s="7">
        <f t="shared" ref="AQ129:AQ160" si="31">COUNTA(E129:AP129)</f>
        <v>7</v>
      </c>
      <c r="AR129" s="3">
        <f t="shared" ref="AR129:AR130" si="32">34*5</f>
        <v>170</v>
      </c>
      <c r="AS129" s="8">
        <f t="shared" si="30"/>
        <v>4.1176470588235294E-2</v>
      </c>
    </row>
    <row r="130" spans="1:45" s="45" customFormat="1" ht="13.5" customHeight="1" x14ac:dyDescent="0.2">
      <c r="A130" s="142"/>
      <c r="B130" s="124"/>
      <c r="C130" s="24" t="s">
        <v>87</v>
      </c>
      <c r="D130" s="25"/>
      <c r="E130" s="4"/>
      <c r="F130" s="27"/>
      <c r="G130" s="96" t="s">
        <v>133</v>
      </c>
      <c r="H130" s="27"/>
      <c r="I130" s="4"/>
      <c r="J130" s="4"/>
      <c r="K130" s="4"/>
      <c r="L130" s="4"/>
      <c r="M130" s="4"/>
      <c r="N130" s="4"/>
      <c r="O130" s="4"/>
      <c r="P130" s="97" t="s">
        <v>130</v>
      </c>
      <c r="Q130" s="4"/>
      <c r="R130" s="4"/>
      <c r="S130" s="4"/>
      <c r="T130" s="4"/>
      <c r="U130" s="4"/>
      <c r="V130" s="4"/>
      <c r="W130" s="4"/>
      <c r="X130" s="97" t="s">
        <v>130</v>
      </c>
      <c r="Y130" s="4"/>
      <c r="Z130" s="4"/>
      <c r="AA130" s="4"/>
      <c r="AB130" s="97" t="s">
        <v>130</v>
      </c>
      <c r="AC130" s="4"/>
      <c r="AD130" s="4"/>
      <c r="AE130" s="97" t="s">
        <v>130</v>
      </c>
      <c r="AF130" s="4"/>
      <c r="AG130" s="4"/>
      <c r="AH130" s="94" t="s">
        <v>132</v>
      </c>
      <c r="AI130" s="4"/>
      <c r="AJ130" s="4"/>
      <c r="AK130" s="4"/>
      <c r="AL130" s="96" t="s">
        <v>135</v>
      </c>
      <c r="AM130" s="7"/>
      <c r="AN130" s="7"/>
      <c r="AO130" s="7"/>
      <c r="AP130" s="7"/>
      <c r="AQ130" s="7">
        <f t="shared" si="31"/>
        <v>7</v>
      </c>
      <c r="AR130" s="3">
        <f t="shared" si="32"/>
        <v>170</v>
      </c>
      <c r="AS130" s="8">
        <f t="shared" si="30"/>
        <v>4.1176470588235294E-2</v>
      </c>
    </row>
    <row r="131" spans="1:45" s="45" customFormat="1" ht="18" customHeight="1" x14ac:dyDescent="0.2">
      <c r="A131" s="142"/>
      <c r="B131" s="105" t="s">
        <v>26</v>
      </c>
      <c r="C131" s="24" t="s">
        <v>85</v>
      </c>
      <c r="D131" s="25"/>
      <c r="E131" s="4"/>
      <c r="F131" s="27"/>
      <c r="G131" s="27"/>
      <c r="H131" s="27"/>
      <c r="I131" s="96" t="s">
        <v>133</v>
      </c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96" t="s">
        <v>135</v>
      </c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94" t="s">
        <v>132</v>
      </c>
      <c r="AI131" s="27"/>
      <c r="AJ131" s="27"/>
      <c r="AK131" s="96" t="s">
        <v>135</v>
      </c>
      <c r="AL131" s="27"/>
      <c r="AM131" s="7"/>
      <c r="AN131" s="7"/>
      <c r="AO131" s="7"/>
      <c r="AP131" s="7"/>
      <c r="AQ131" s="7">
        <f t="shared" si="31"/>
        <v>4</v>
      </c>
      <c r="AR131" s="3">
        <f>34*3</f>
        <v>102</v>
      </c>
      <c r="AS131" s="8">
        <f t="shared" si="30"/>
        <v>3.9215686274509803E-2</v>
      </c>
    </row>
    <row r="132" spans="1:45" s="45" customFormat="1" ht="18" customHeight="1" x14ac:dyDescent="0.2">
      <c r="A132" s="142"/>
      <c r="B132" s="106"/>
      <c r="C132" s="24" t="s">
        <v>86</v>
      </c>
      <c r="D132" s="25"/>
      <c r="E132" s="4"/>
      <c r="F132" s="4"/>
      <c r="G132" s="4"/>
      <c r="H132" s="27"/>
      <c r="I132" s="96" t="s">
        <v>133</v>
      </c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96" t="s">
        <v>135</v>
      </c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94" t="s">
        <v>132</v>
      </c>
      <c r="AI132" s="27"/>
      <c r="AJ132" s="27"/>
      <c r="AK132" s="96" t="s">
        <v>135</v>
      </c>
      <c r="AL132" s="27"/>
      <c r="AM132" s="7"/>
      <c r="AN132" s="7"/>
      <c r="AO132" s="7"/>
      <c r="AP132" s="7"/>
      <c r="AQ132" s="7">
        <f t="shared" si="31"/>
        <v>4</v>
      </c>
      <c r="AR132" s="3">
        <f t="shared" ref="AR132:AR136" si="33">34*3</f>
        <v>102</v>
      </c>
      <c r="AS132" s="8">
        <f t="shared" si="30"/>
        <v>3.9215686274509803E-2</v>
      </c>
    </row>
    <row r="133" spans="1:45" s="45" customFormat="1" ht="18.75" customHeight="1" x14ac:dyDescent="0.2">
      <c r="A133" s="142"/>
      <c r="B133" s="124"/>
      <c r="C133" s="24" t="s">
        <v>87</v>
      </c>
      <c r="D133" s="25"/>
      <c r="E133" s="4"/>
      <c r="F133" s="4"/>
      <c r="G133" s="4"/>
      <c r="H133" s="27"/>
      <c r="I133" s="96" t="s">
        <v>133</v>
      </c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96" t="s">
        <v>135</v>
      </c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94" t="s">
        <v>132</v>
      </c>
      <c r="AI133" s="27"/>
      <c r="AJ133" s="27"/>
      <c r="AK133" s="96" t="s">
        <v>135</v>
      </c>
      <c r="AL133" s="27"/>
      <c r="AM133" s="7"/>
      <c r="AN133" s="7"/>
      <c r="AO133" s="7"/>
      <c r="AP133" s="7"/>
      <c r="AQ133" s="7">
        <f t="shared" si="31"/>
        <v>4</v>
      </c>
      <c r="AR133" s="3">
        <f t="shared" si="33"/>
        <v>102</v>
      </c>
      <c r="AS133" s="8">
        <f t="shared" si="30"/>
        <v>3.9215686274509803E-2</v>
      </c>
    </row>
    <row r="134" spans="1:45" s="45" customFormat="1" ht="21" customHeight="1" x14ac:dyDescent="0.2">
      <c r="A134" s="142"/>
      <c r="B134" s="105" t="s">
        <v>131</v>
      </c>
      <c r="C134" s="24" t="s">
        <v>85</v>
      </c>
      <c r="D134" s="20"/>
      <c r="E134" s="4"/>
      <c r="F134" s="4"/>
      <c r="G134" s="4"/>
      <c r="H134" s="96" t="s">
        <v>133</v>
      </c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97" t="s">
        <v>130</v>
      </c>
      <c r="Z134" s="27"/>
      <c r="AA134" s="27"/>
      <c r="AB134" s="27"/>
      <c r="AC134" s="27"/>
      <c r="AD134" s="27"/>
      <c r="AE134" s="27"/>
      <c r="AF134" s="27"/>
      <c r="AG134" s="27"/>
      <c r="AH134" s="94" t="s">
        <v>132</v>
      </c>
      <c r="AI134" s="27"/>
      <c r="AJ134" s="27"/>
      <c r="AK134" s="27"/>
      <c r="AL134" s="27"/>
      <c r="AM134" s="7"/>
      <c r="AN134" s="7"/>
      <c r="AO134" s="7"/>
      <c r="AP134" s="7"/>
      <c r="AQ134" s="7">
        <f t="shared" si="31"/>
        <v>3</v>
      </c>
      <c r="AR134" s="3">
        <f t="shared" si="33"/>
        <v>102</v>
      </c>
      <c r="AS134" s="8">
        <f t="shared" si="30"/>
        <v>2.9411764705882353E-2</v>
      </c>
    </row>
    <row r="135" spans="1:45" s="45" customFormat="1" ht="18.75" customHeight="1" x14ac:dyDescent="0.2">
      <c r="A135" s="142"/>
      <c r="B135" s="106"/>
      <c r="C135" s="24" t="s">
        <v>86</v>
      </c>
      <c r="D135" s="20"/>
      <c r="E135" s="4"/>
      <c r="F135" s="4"/>
      <c r="G135" s="4"/>
      <c r="H135" s="96" t="s">
        <v>133</v>
      </c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97" t="s">
        <v>130</v>
      </c>
      <c r="Z135" s="27"/>
      <c r="AA135" s="27"/>
      <c r="AB135" s="27"/>
      <c r="AC135" s="27"/>
      <c r="AD135" s="27"/>
      <c r="AE135" s="27"/>
      <c r="AF135" s="27"/>
      <c r="AG135" s="27"/>
      <c r="AH135" s="94" t="s">
        <v>132</v>
      </c>
      <c r="AI135" s="27"/>
      <c r="AJ135" s="27"/>
      <c r="AK135" s="27"/>
      <c r="AL135" s="27"/>
      <c r="AM135" s="7"/>
      <c r="AN135" s="7"/>
      <c r="AO135" s="7"/>
      <c r="AP135" s="7"/>
      <c r="AQ135" s="7">
        <f t="shared" si="31"/>
        <v>3</v>
      </c>
      <c r="AR135" s="3">
        <f t="shared" si="33"/>
        <v>102</v>
      </c>
      <c r="AS135" s="8">
        <f t="shared" si="30"/>
        <v>2.9411764705882353E-2</v>
      </c>
    </row>
    <row r="136" spans="1:45" s="45" customFormat="1" ht="16.5" customHeight="1" x14ac:dyDescent="0.2">
      <c r="A136" s="142"/>
      <c r="B136" s="124"/>
      <c r="C136" s="24" t="s">
        <v>87</v>
      </c>
      <c r="D136" s="20"/>
      <c r="E136" s="4"/>
      <c r="F136" s="4"/>
      <c r="G136" s="4"/>
      <c r="H136" s="96" t="s">
        <v>133</v>
      </c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97" t="s">
        <v>130</v>
      </c>
      <c r="Z136" s="27"/>
      <c r="AA136" s="27"/>
      <c r="AB136" s="27"/>
      <c r="AC136" s="27"/>
      <c r="AD136" s="27"/>
      <c r="AE136" s="27"/>
      <c r="AF136" s="27"/>
      <c r="AG136" s="27"/>
      <c r="AH136" s="94" t="s">
        <v>132</v>
      </c>
      <c r="AI136" s="44"/>
      <c r="AJ136" s="44"/>
      <c r="AK136" s="27"/>
      <c r="AL136" s="27"/>
      <c r="AM136" s="7"/>
      <c r="AN136" s="7"/>
      <c r="AO136" s="7"/>
      <c r="AP136" s="7"/>
      <c r="AQ136" s="7">
        <f t="shared" si="31"/>
        <v>3</v>
      </c>
      <c r="AR136" s="3">
        <f t="shared" si="33"/>
        <v>102</v>
      </c>
      <c r="AS136" s="8">
        <f t="shared" si="30"/>
        <v>2.9411764705882353E-2</v>
      </c>
    </row>
    <row r="137" spans="1:45" s="45" customFormat="1" ht="21" customHeight="1" x14ac:dyDescent="0.2">
      <c r="A137" s="142"/>
      <c r="B137" s="105" t="s">
        <v>11</v>
      </c>
      <c r="C137" s="24" t="s">
        <v>85</v>
      </c>
      <c r="D137" s="25"/>
      <c r="E137" s="4"/>
      <c r="F137" s="4"/>
      <c r="G137" s="4"/>
      <c r="H137" s="27"/>
      <c r="I137" s="27"/>
      <c r="J137" s="27"/>
      <c r="K137" s="27"/>
      <c r="L137" s="27"/>
      <c r="M137" s="97" t="s">
        <v>130</v>
      </c>
      <c r="N137" s="27"/>
      <c r="O137" s="27"/>
      <c r="P137" s="27"/>
      <c r="Q137" s="27"/>
      <c r="R137" s="27"/>
      <c r="S137" s="27"/>
      <c r="T137" s="27"/>
      <c r="U137" s="27"/>
      <c r="V137" s="27"/>
      <c r="W137" s="97" t="s">
        <v>130</v>
      </c>
      <c r="X137" s="27"/>
      <c r="Y137" s="27"/>
      <c r="Z137" s="27"/>
      <c r="AA137" s="27"/>
      <c r="AB137" s="27"/>
      <c r="AC137" s="27"/>
      <c r="AD137" s="27"/>
      <c r="AE137" s="27"/>
      <c r="AF137" s="94" t="s">
        <v>132</v>
      </c>
      <c r="AG137" s="27"/>
      <c r="AH137" s="27"/>
      <c r="AI137" s="97" t="s">
        <v>130</v>
      </c>
      <c r="AJ137" s="44"/>
      <c r="AK137" s="27"/>
      <c r="AL137" s="97" t="s">
        <v>130</v>
      </c>
      <c r="AM137" s="7"/>
      <c r="AN137" s="7"/>
      <c r="AO137" s="7"/>
      <c r="AP137" s="7"/>
      <c r="AQ137" s="7">
        <f t="shared" si="31"/>
        <v>5</v>
      </c>
      <c r="AR137" s="3">
        <f t="shared" ref="AR137:AR139" si="34">34*5</f>
        <v>170</v>
      </c>
      <c r="AS137" s="8">
        <f t="shared" si="30"/>
        <v>2.9411764705882353E-2</v>
      </c>
    </row>
    <row r="138" spans="1:45" s="45" customFormat="1" ht="21" customHeight="1" x14ac:dyDescent="0.2">
      <c r="A138" s="142"/>
      <c r="B138" s="106"/>
      <c r="C138" s="24" t="s">
        <v>86</v>
      </c>
      <c r="D138" s="25"/>
      <c r="E138" s="4"/>
      <c r="F138" s="4"/>
      <c r="G138" s="4"/>
      <c r="H138" s="27"/>
      <c r="I138" s="27"/>
      <c r="J138" s="27"/>
      <c r="K138" s="27"/>
      <c r="L138" s="27"/>
      <c r="M138" s="97" t="s">
        <v>130</v>
      </c>
      <c r="N138" s="27"/>
      <c r="O138" s="27"/>
      <c r="P138" s="27"/>
      <c r="Q138" s="27"/>
      <c r="R138" s="27"/>
      <c r="S138" s="27"/>
      <c r="T138" s="27"/>
      <c r="U138" s="27"/>
      <c r="V138" s="27"/>
      <c r="W138" s="97" t="s">
        <v>130</v>
      </c>
      <c r="X138" s="27"/>
      <c r="Y138" s="27"/>
      <c r="Z138" s="27"/>
      <c r="AA138" s="27"/>
      <c r="AB138" s="27"/>
      <c r="AC138" s="27"/>
      <c r="AD138" s="27"/>
      <c r="AE138" s="27"/>
      <c r="AF138" s="94" t="s">
        <v>132</v>
      </c>
      <c r="AG138" s="27"/>
      <c r="AH138" s="27"/>
      <c r="AI138" s="97" t="s">
        <v>130</v>
      </c>
      <c r="AJ138" s="44"/>
      <c r="AK138" s="27"/>
      <c r="AL138" s="97" t="s">
        <v>130</v>
      </c>
      <c r="AM138" s="7"/>
      <c r="AN138" s="7"/>
      <c r="AO138" s="7"/>
      <c r="AP138" s="7"/>
      <c r="AQ138" s="7">
        <f t="shared" si="31"/>
        <v>5</v>
      </c>
      <c r="AR138" s="3">
        <f t="shared" si="34"/>
        <v>170</v>
      </c>
      <c r="AS138" s="8">
        <f t="shared" si="30"/>
        <v>2.9411764705882353E-2</v>
      </c>
    </row>
    <row r="139" spans="1:45" s="45" customFormat="1" ht="18" customHeight="1" x14ac:dyDescent="0.2">
      <c r="A139" s="142"/>
      <c r="B139" s="124"/>
      <c r="C139" s="24" t="s">
        <v>87</v>
      </c>
      <c r="D139" s="25"/>
      <c r="E139" s="4"/>
      <c r="F139" s="4"/>
      <c r="G139" s="4"/>
      <c r="H139" s="27"/>
      <c r="I139" s="27"/>
      <c r="J139" s="27"/>
      <c r="K139" s="27"/>
      <c r="L139" s="27"/>
      <c r="M139" s="97" t="s">
        <v>130</v>
      </c>
      <c r="N139" s="27"/>
      <c r="O139" s="27"/>
      <c r="P139" s="27"/>
      <c r="Q139" s="27"/>
      <c r="R139" s="27"/>
      <c r="S139" s="27"/>
      <c r="T139" s="27"/>
      <c r="U139" s="27"/>
      <c r="V139" s="27"/>
      <c r="W139" s="97" t="s">
        <v>130</v>
      </c>
      <c r="X139" s="27"/>
      <c r="Y139" s="27"/>
      <c r="Z139" s="27"/>
      <c r="AA139" s="27"/>
      <c r="AB139" s="27"/>
      <c r="AC139" s="27"/>
      <c r="AD139" s="27"/>
      <c r="AE139" s="27"/>
      <c r="AF139" s="94" t="s">
        <v>132</v>
      </c>
      <c r="AG139" s="27"/>
      <c r="AH139" s="27"/>
      <c r="AI139" s="97" t="s">
        <v>130</v>
      </c>
      <c r="AJ139" s="44"/>
      <c r="AK139" s="27"/>
      <c r="AL139" s="97" t="s">
        <v>130</v>
      </c>
      <c r="AM139" s="7"/>
      <c r="AN139" s="7"/>
      <c r="AO139" s="7"/>
      <c r="AP139" s="7"/>
      <c r="AQ139" s="7">
        <f t="shared" si="31"/>
        <v>5</v>
      </c>
      <c r="AR139" s="3">
        <f t="shared" si="34"/>
        <v>170</v>
      </c>
      <c r="AS139" s="8">
        <f t="shared" si="30"/>
        <v>2.9411764705882353E-2</v>
      </c>
    </row>
    <row r="140" spans="1:45" s="45" customFormat="1" ht="21" customHeight="1" x14ac:dyDescent="0.2">
      <c r="A140" s="142"/>
      <c r="B140" s="105" t="s">
        <v>27</v>
      </c>
      <c r="C140" s="24" t="s">
        <v>85</v>
      </c>
      <c r="D140" s="25"/>
      <c r="E140" s="4"/>
      <c r="F140" s="4"/>
      <c r="G140" s="4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94" t="s">
        <v>132</v>
      </c>
      <c r="AG140" s="27"/>
      <c r="AH140" s="27"/>
      <c r="AI140" s="44"/>
      <c r="AJ140" s="44"/>
      <c r="AK140" s="27"/>
      <c r="AL140" s="27"/>
      <c r="AM140" s="7"/>
      <c r="AN140" s="7"/>
      <c r="AO140" s="7"/>
      <c r="AP140" s="7"/>
      <c r="AQ140" s="7">
        <f t="shared" si="31"/>
        <v>1</v>
      </c>
      <c r="AR140" s="3">
        <f t="shared" ref="AR140:AR142" si="35">34*3</f>
        <v>102</v>
      </c>
      <c r="AS140" s="8">
        <f t="shared" si="30"/>
        <v>9.8039215686274508E-3</v>
      </c>
    </row>
    <row r="141" spans="1:45" s="45" customFormat="1" ht="18.75" customHeight="1" x14ac:dyDescent="0.2">
      <c r="A141" s="142"/>
      <c r="B141" s="106"/>
      <c r="C141" s="24" t="s">
        <v>86</v>
      </c>
      <c r="D141" s="22"/>
      <c r="E141" s="4"/>
      <c r="F141" s="4"/>
      <c r="G141" s="4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94" t="s">
        <v>132</v>
      </c>
      <c r="AG141" s="27"/>
      <c r="AH141" s="27"/>
      <c r="AI141" s="44"/>
      <c r="AJ141" s="44"/>
      <c r="AK141" s="27"/>
      <c r="AL141" s="27"/>
      <c r="AM141" s="7"/>
      <c r="AN141" s="7"/>
      <c r="AO141" s="7"/>
      <c r="AP141" s="7"/>
      <c r="AQ141" s="7">
        <f t="shared" si="31"/>
        <v>1</v>
      </c>
      <c r="AR141" s="3">
        <f t="shared" si="35"/>
        <v>102</v>
      </c>
      <c r="AS141" s="8">
        <f t="shared" si="30"/>
        <v>9.8039215686274508E-3</v>
      </c>
    </row>
    <row r="142" spans="1:45" s="45" customFormat="1" ht="18" customHeight="1" x14ac:dyDescent="0.2">
      <c r="A142" s="142"/>
      <c r="B142" s="124"/>
      <c r="C142" s="24" t="s">
        <v>87</v>
      </c>
      <c r="D142" s="25"/>
      <c r="E142" s="4"/>
      <c r="F142" s="4"/>
      <c r="G142" s="4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44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94" t="s">
        <v>132</v>
      </c>
      <c r="AG142" s="27"/>
      <c r="AH142" s="27"/>
      <c r="AI142" s="44"/>
      <c r="AJ142" s="44"/>
      <c r="AK142" s="27"/>
      <c r="AL142" s="27"/>
      <c r="AM142" s="7"/>
      <c r="AN142" s="7"/>
      <c r="AO142" s="7"/>
      <c r="AP142" s="7"/>
      <c r="AQ142" s="7">
        <f t="shared" si="31"/>
        <v>1</v>
      </c>
      <c r="AR142" s="3">
        <f t="shared" si="35"/>
        <v>102</v>
      </c>
      <c r="AS142" s="8">
        <f t="shared" si="30"/>
        <v>9.8039215686274508E-3</v>
      </c>
    </row>
    <row r="143" spans="1:45" s="45" customFormat="1" ht="18" customHeight="1" x14ac:dyDescent="0.2">
      <c r="A143" s="142"/>
      <c r="B143" s="105" t="s">
        <v>29</v>
      </c>
      <c r="C143" s="24" t="s">
        <v>85</v>
      </c>
      <c r="D143" s="25"/>
      <c r="E143" s="4"/>
      <c r="F143" s="4"/>
      <c r="G143" s="4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97" t="s">
        <v>130</v>
      </c>
      <c r="AA143" s="27"/>
      <c r="AB143" s="27"/>
      <c r="AC143" s="27"/>
      <c r="AD143" s="97" t="s">
        <v>130</v>
      </c>
      <c r="AE143" s="27"/>
      <c r="AF143" s="27"/>
      <c r="AG143" s="94" t="s">
        <v>132</v>
      </c>
      <c r="AH143" s="27"/>
      <c r="AI143" s="27"/>
      <c r="AJ143" s="44"/>
      <c r="AK143" s="27"/>
      <c r="AL143" s="27"/>
      <c r="AM143" s="7"/>
      <c r="AN143" s="7"/>
      <c r="AO143" s="7"/>
      <c r="AP143" s="7"/>
      <c r="AQ143" s="7">
        <f t="shared" si="31"/>
        <v>3</v>
      </c>
      <c r="AR143" s="3">
        <f>34*1</f>
        <v>34</v>
      </c>
      <c r="AS143" s="8">
        <f t="shared" si="30"/>
        <v>8.8235294117647065E-2</v>
      </c>
    </row>
    <row r="144" spans="1:45" s="45" customFormat="1" ht="15.75" customHeight="1" x14ac:dyDescent="0.2">
      <c r="A144" s="142"/>
      <c r="B144" s="106"/>
      <c r="C144" s="24" t="s">
        <v>86</v>
      </c>
      <c r="D144" s="25"/>
      <c r="E144" s="4"/>
      <c r="F144" s="4"/>
      <c r="G144" s="4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97" t="s">
        <v>130</v>
      </c>
      <c r="AA144" s="27"/>
      <c r="AB144" s="27"/>
      <c r="AC144" s="27"/>
      <c r="AD144" s="97" t="s">
        <v>130</v>
      </c>
      <c r="AE144" s="27"/>
      <c r="AF144" s="27"/>
      <c r="AG144" s="94" t="s">
        <v>132</v>
      </c>
      <c r="AH144" s="27"/>
      <c r="AI144" s="27"/>
      <c r="AJ144" s="44"/>
      <c r="AK144" s="27"/>
      <c r="AL144" s="27"/>
      <c r="AM144" s="7"/>
      <c r="AN144" s="7"/>
      <c r="AO144" s="7"/>
      <c r="AP144" s="7"/>
      <c r="AQ144" s="7">
        <f t="shared" si="31"/>
        <v>3</v>
      </c>
      <c r="AR144" s="3">
        <f t="shared" ref="AR144:AR154" si="36">34*1</f>
        <v>34</v>
      </c>
      <c r="AS144" s="8">
        <f t="shared" si="30"/>
        <v>8.8235294117647065E-2</v>
      </c>
    </row>
    <row r="145" spans="1:45" s="45" customFormat="1" ht="12.75" customHeight="1" x14ac:dyDescent="0.2">
      <c r="A145" s="142"/>
      <c r="B145" s="124"/>
      <c r="C145" s="24" t="s">
        <v>87</v>
      </c>
      <c r="D145" s="25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97" t="s">
        <v>130</v>
      </c>
      <c r="AA145" s="4"/>
      <c r="AB145" s="4"/>
      <c r="AC145" s="4"/>
      <c r="AD145" s="97" t="s">
        <v>130</v>
      </c>
      <c r="AE145" s="4"/>
      <c r="AF145" s="4"/>
      <c r="AG145" s="94" t="s">
        <v>132</v>
      </c>
      <c r="AH145" s="4"/>
      <c r="AI145" s="7"/>
      <c r="AJ145" s="27"/>
      <c r="AK145" s="4"/>
      <c r="AL145" s="4"/>
      <c r="AM145" s="7"/>
      <c r="AN145" s="7"/>
      <c r="AO145" s="7"/>
      <c r="AP145" s="7"/>
      <c r="AQ145" s="7">
        <f t="shared" si="31"/>
        <v>3</v>
      </c>
      <c r="AR145" s="3">
        <f t="shared" si="36"/>
        <v>34</v>
      </c>
      <c r="AS145" s="8">
        <f t="shared" si="30"/>
        <v>8.8235294117647065E-2</v>
      </c>
    </row>
    <row r="146" spans="1:45" s="45" customFormat="1" ht="18" customHeight="1" x14ac:dyDescent="0.2">
      <c r="A146" s="142"/>
      <c r="B146" s="105" t="s">
        <v>28</v>
      </c>
      <c r="C146" s="24" t="s">
        <v>85</v>
      </c>
      <c r="D146" s="22"/>
      <c r="E146" s="4"/>
      <c r="F146" s="4"/>
      <c r="G146" s="96" t="s">
        <v>133</v>
      </c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7"/>
      <c r="AG146" s="7"/>
      <c r="AH146" s="4"/>
      <c r="AI146" s="94" t="s">
        <v>132</v>
      </c>
      <c r="AJ146" s="7"/>
      <c r="AK146" s="7"/>
      <c r="AL146" s="4"/>
      <c r="AM146" s="7"/>
      <c r="AN146" s="7"/>
      <c r="AO146" s="7"/>
      <c r="AP146" s="7"/>
      <c r="AQ146" s="7">
        <f t="shared" si="31"/>
        <v>2</v>
      </c>
      <c r="AR146" s="3">
        <f t="shared" si="36"/>
        <v>34</v>
      </c>
      <c r="AS146" s="8">
        <f t="shared" si="30"/>
        <v>5.8823529411764705E-2</v>
      </c>
    </row>
    <row r="147" spans="1:45" s="45" customFormat="1" ht="15.75" customHeight="1" x14ac:dyDescent="0.2">
      <c r="A147" s="142"/>
      <c r="B147" s="106"/>
      <c r="C147" s="24" t="s">
        <v>86</v>
      </c>
      <c r="D147" s="22"/>
      <c r="E147" s="4"/>
      <c r="F147" s="4"/>
      <c r="G147" s="96" t="s">
        <v>133</v>
      </c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7"/>
      <c r="AG147" s="7"/>
      <c r="AH147" s="4"/>
      <c r="AI147" s="94" t="s">
        <v>132</v>
      </c>
      <c r="AJ147" s="7"/>
      <c r="AK147" s="7"/>
      <c r="AL147" s="4"/>
      <c r="AM147" s="7"/>
      <c r="AN147" s="7"/>
      <c r="AO147" s="7"/>
      <c r="AP147" s="7"/>
      <c r="AQ147" s="7">
        <f t="shared" si="31"/>
        <v>2</v>
      </c>
      <c r="AR147" s="3">
        <f t="shared" si="36"/>
        <v>34</v>
      </c>
      <c r="AS147" s="8">
        <f t="shared" si="30"/>
        <v>5.8823529411764705E-2</v>
      </c>
    </row>
    <row r="148" spans="1:45" s="45" customFormat="1" ht="15.75" customHeight="1" x14ac:dyDescent="0.2">
      <c r="A148" s="142"/>
      <c r="B148" s="124"/>
      <c r="C148" s="24" t="s">
        <v>87</v>
      </c>
      <c r="D148" s="22"/>
      <c r="E148" s="4"/>
      <c r="F148" s="4"/>
      <c r="G148" s="96" t="s">
        <v>133</v>
      </c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7"/>
      <c r="AG148" s="7"/>
      <c r="AH148" s="4"/>
      <c r="AI148" s="94" t="s">
        <v>132</v>
      </c>
      <c r="AJ148" s="7"/>
      <c r="AK148" s="7"/>
      <c r="AL148" s="4"/>
      <c r="AM148" s="7"/>
      <c r="AN148" s="7"/>
      <c r="AO148" s="7"/>
      <c r="AP148" s="7"/>
      <c r="AQ148" s="7">
        <f t="shared" si="31"/>
        <v>2</v>
      </c>
      <c r="AR148" s="3">
        <f t="shared" si="36"/>
        <v>34</v>
      </c>
      <c r="AS148" s="8">
        <f t="shared" si="30"/>
        <v>5.8823529411764705E-2</v>
      </c>
    </row>
    <row r="149" spans="1:45" s="45" customFormat="1" ht="18" customHeight="1" x14ac:dyDescent="0.2">
      <c r="A149" s="142"/>
      <c r="B149" s="107" t="s">
        <v>51</v>
      </c>
      <c r="C149" s="24" t="s">
        <v>85</v>
      </c>
      <c r="D149" s="22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7"/>
      <c r="AG149" s="7"/>
      <c r="AH149" s="4"/>
      <c r="AI149" s="27"/>
      <c r="AJ149" s="7"/>
      <c r="AK149" s="7"/>
      <c r="AL149" s="4"/>
      <c r="AM149" s="7"/>
      <c r="AN149" s="7"/>
      <c r="AO149" s="7"/>
      <c r="AP149" s="7"/>
      <c r="AQ149" s="7">
        <f t="shared" si="31"/>
        <v>0</v>
      </c>
      <c r="AR149" s="3">
        <f t="shared" si="36"/>
        <v>34</v>
      </c>
      <c r="AS149" s="8">
        <f t="shared" si="30"/>
        <v>0</v>
      </c>
    </row>
    <row r="150" spans="1:45" s="45" customFormat="1" ht="14.25" customHeight="1" x14ac:dyDescent="0.2">
      <c r="A150" s="142"/>
      <c r="B150" s="107"/>
      <c r="C150" s="24" t="s">
        <v>86</v>
      </c>
      <c r="D150" s="22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7"/>
      <c r="AG150" s="7"/>
      <c r="AH150" s="4"/>
      <c r="AI150" s="27"/>
      <c r="AJ150" s="7"/>
      <c r="AK150" s="7"/>
      <c r="AL150" s="4"/>
      <c r="AM150" s="7"/>
      <c r="AN150" s="7"/>
      <c r="AO150" s="7"/>
      <c r="AP150" s="7"/>
      <c r="AQ150" s="7">
        <f t="shared" si="31"/>
        <v>0</v>
      </c>
      <c r="AR150" s="3">
        <f t="shared" si="36"/>
        <v>34</v>
      </c>
      <c r="AS150" s="8">
        <f t="shared" si="30"/>
        <v>0</v>
      </c>
    </row>
    <row r="151" spans="1:45" s="45" customFormat="1" ht="12.75" customHeight="1" x14ac:dyDescent="0.2">
      <c r="A151" s="142"/>
      <c r="B151" s="107"/>
      <c r="C151" s="24" t="s">
        <v>87</v>
      </c>
      <c r="D151" s="22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7"/>
      <c r="AG151" s="7"/>
      <c r="AH151" s="4"/>
      <c r="AI151" s="27"/>
      <c r="AJ151" s="7"/>
      <c r="AK151" s="7"/>
      <c r="AL151" s="4"/>
      <c r="AM151" s="7"/>
      <c r="AN151" s="7"/>
      <c r="AO151" s="7"/>
      <c r="AP151" s="7"/>
      <c r="AQ151" s="7">
        <f t="shared" si="31"/>
        <v>0</v>
      </c>
      <c r="AR151" s="3">
        <f t="shared" si="36"/>
        <v>34</v>
      </c>
      <c r="AS151" s="8">
        <f t="shared" si="30"/>
        <v>0</v>
      </c>
    </row>
    <row r="152" spans="1:45" s="45" customFormat="1" ht="12.75" customHeight="1" x14ac:dyDescent="0.2">
      <c r="A152" s="142"/>
      <c r="B152" s="105" t="s">
        <v>52</v>
      </c>
      <c r="C152" s="24" t="s">
        <v>85</v>
      </c>
      <c r="D152" s="22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7"/>
      <c r="AG152" s="7"/>
      <c r="AH152" s="4"/>
      <c r="AI152" s="27"/>
      <c r="AJ152" s="7"/>
      <c r="AK152" s="7"/>
      <c r="AL152" s="4"/>
      <c r="AM152" s="7"/>
      <c r="AN152" s="7"/>
      <c r="AO152" s="7"/>
      <c r="AP152" s="7"/>
      <c r="AQ152" s="7">
        <f t="shared" si="31"/>
        <v>0</v>
      </c>
      <c r="AR152" s="3">
        <f t="shared" si="36"/>
        <v>34</v>
      </c>
      <c r="AS152" s="8">
        <f t="shared" si="30"/>
        <v>0</v>
      </c>
    </row>
    <row r="153" spans="1:45" s="45" customFormat="1" ht="12.75" customHeight="1" x14ac:dyDescent="0.2">
      <c r="A153" s="142"/>
      <c r="B153" s="106"/>
      <c r="C153" s="24" t="s">
        <v>86</v>
      </c>
      <c r="D153" s="22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7"/>
      <c r="AG153" s="7"/>
      <c r="AH153" s="4"/>
      <c r="AI153" s="27"/>
      <c r="AJ153" s="7"/>
      <c r="AK153" s="7"/>
      <c r="AL153" s="4"/>
      <c r="AM153" s="7"/>
      <c r="AN153" s="7"/>
      <c r="AO153" s="7"/>
      <c r="AP153" s="7"/>
      <c r="AQ153" s="7">
        <f t="shared" si="31"/>
        <v>0</v>
      </c>
      <c r="AR153" s="3">
        <f t="shared" si="36"/>
        <v>34</v>
      </c>
      <c r="AS153" s="8">
        <f t="shared" si="30"/>
        <v>0</v>
      </c>
    </row>
    <row r="154" spans="1:45" s="45" customFormat="1" ht="12.75" customHeight="1" x14ac:dyDescent="0.2">
      <c r="A154" s="142"/>
      <c r="B154" s="124"/>
      <c r="C154" s="24" t="s">
        <v>87</v>
      </c>
      <c r="D154" s="22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7"/>
      <c r="AG154" s="7"/>
      <c r="AH154" s="4"/>
      <c r="AI154" s="27"/>
      <c r="AJ154" s="7"/>
      <c r="AK154" s="7"/>
      <c r="AL154" s="4"/>
      <c r="AM154" s="7"/>
      <c r="AN154" s="7"/>
      <c r="AO154" s="7"/>
      <c r="AP154" s="7"/>
      <c r="AQ154" s="7">
        <f t="shared" si="31"/>
        <v>0</v>
      </c>
      <c r="AR154" s="3">
        <f t="shared" si="36"/>
        <v>34</v>
      </c>
      <c r="AS154" s="8">
        <f t="shared" si="30"/>
        <v>0</v>
      </c>
    </row>
    <row r="155" spans="1:45" s="45" customFormat="1" ht="15" customHeight="1" x14ac:dyDescent="0.2">
      <c r="A155" s="142"/>
      <c r="B155" s="107" t="s">
        <v>84</v>
      </c>
      <c r="C155" s="24" t="s">
        <v>85</v>
      </c>
      <c r="D155" s="25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7"/>
      <c r="AI155" s="7"/>
      <c r="AJ155" s="7"/>
      <c r="AK155" s="27"/>
      <c r="AL155" s="4"/>
      <c r="AM155" s="7"/>
      <c r="AN155" s="7"/>
      <c r="AO155" s="7"/>
      <c r="AP155" s="7"/>
      <c r="AQ155" s="7">
        <f t="shared" si="31"/>
        <v>0</v>
      </c>
      <c r="AR155" s="3">
        <f>34*2</f>
        <v>68</v>
      </c>
      <c r="AS155" s="8">
        <f t="shared" si="30"/>
        <v>0</v>
      </c>
    </row>
    <row r="156" spans="1:45" s="45" customFormat="1" ht="12.75" customHeight="1" x14ac:dyDescent="0.2">
      <c r="A156" s="142"/>
      <c r="B156" s="107"/>
      <c r="C156" s="24" t="s">
        <v>86</v>
      </c>
      <c r="D156" s="25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7"/>
      <c r="AI156" s="7"/>
      <c r="AJ156" s="7"/>
      <c r="AK156" s="27"/>
      <c r="AL156" s="4"/>
      <c r="AM156" s="7"/>
      <c r="AN156" s="7"/>
      <c r="AO156" s="7"/>
      <c r="AP156" s="7"/>
      <c r="AQ156" s="7">
        <f t="shared" si="31"/>
        <v>0</v>
      </c>
      <c r="AR156" s="3">
        <f t="shared" ref="AR156:AR160" si="37">34*2</f>
        <v>68</v>
      </c>
      <c r="AS156" s="8">
        <f t="shared" si="30"/>
        <v>0</v>
      </c>
    </row>
    <row r="157" spans="1:45" s="45" customFormat="1" ht="15" customHeight="1" x14ac:dyDescent="0.2">
      <c r="A157" s="142"/>
      <c r="B157" s="107"/>
      <c r="C157" s="24" t="s">
        <v>87</v>
      </c>
      <c r="D157" s="25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7"/>
      <c r="AI157" s="7"/>
      <c r="AJ157" s="7"/>
      <c r="AK157" s="27"/>
      <c r="AL157" s="4"/>
      <c r="AM157" s="7"/>
      <c r="AN157" s="7"/>
      <c r="AO157" s="7"/>
      <c r="AP157" s="7"/>
      <c r="AQ157" s="7">
        <f t="shared" si="31"/>
        <v>0</v>
      </c>
      <c r="AR157" s="3">
        <f t="shared" si="37"/>
        <v>68</v>
      </c>
      <c r="AS157" s="8">
        <f t="shared" si="30"/>
        <v>0</v>
      </c>
    </row>
    <row r="158" spans="1:45" s="45" customFormat="1" ht="15" customHeight="1" x14ac:dyDescent="0.2">
      <c r="A158" s="142"/>
      <c r="B158" s="105" t="s">
        <v>72</v>
      </c>
      <c r="C158" s="24" t="s">
        <v>85</v>
      </c>
      <c r="D158" s="25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7"/>
      <c r="AI158" s="7"/>
      <c r="AJ158" s="7"/>
      <c r="AK158" s="27"/>
      <c r="AL158" s="4"/>
      <c r="AM158" s="7"/>
      <c r="AN158" s="7"/>
      <c r="AO158" s="7"/>
      <c r="AP158" s="7"/>
      <c r="AQ158" s="7">
        <f t="shared" si="31"/>
        <v>0</v>
      </c>
      <c r="AR158" s="3">
        <f t="shared" si="37"/>
        <v>68</v>
      </c>
      <c r="AS158" s="8">
        <f t="shared" si="30"/>
        <v>0</v>
      </c>
    </row>
    <row r="159" spans="1:45" s="45" customFormat="1" ht="14.25" customHeight="1" x14ac:dyDescent="0.2">
      <c r="A159" s="142"/>
      <c r="B159" s="106"/>
      <c r="C159" s="24" t="s">
        <v>86</v>
      </c>
      <c r="D159" s="25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7"/>
      <c r="AI159" s="7"/>
      <c r="AJ159" s="7"/>
      <c r="AK159" s="27"/>
      <c r="AL159" s="4"/>
      <c r="AM159" s="7"/>
      <c r="AN159" s="7"/>
      <c r="AO159" s="7"/>
      <c r="AP159" s="7"/>
      <c r="AQ159" s="7">
        <f t="shared" si="31"/>
        <v>0</v>
      </c>
      <c r="AR159" s="3">
        <f t="shared" si="37"/>
        <v>68</v>
      </c>
      <c r="AS159" s="8">
        <f t="shared" si="30"/>
        <v>0</v>
      </c>
    </row>
    <row r="160" spans="1:45" s="45" customFormat="1" ht="14.25" customHeight="1" x14ac:dyDescent="0.2">
      <c r="A160" s="142"/>
      <c r="B160" s="106"/>
      <c r="C160" s="24" t="s">
        <v>87</v>
      </c>
      <c r="D160" s="25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7"/>
      <c r="AI160" s="7"/>
      <c r="AJ160" s="7"/>
      <c r="AK160" s="27"/>
      <c r="AL160" s="4"/>
      <c r="AM160" s="7"/>
      <c r="AN160" s="7"/>
      <c r="AO160" s="7"/>
      <c r="AP160" s="7"/>
      <c r="AQ160" s="7">
        <f t="shared" si="31"/>
        <v>0</v>
      </c>
      <c r="AR160" s="3">
        <f t="shared" si="37"/>
        <v>68</v>
      </c>
      <c r="AS160" s="8">
        <f t="shared" si="30"/>
        <v>0</v>
      </c>
    </row>
    <row r="161" spans="1:45" s="45" customFormat="1" ht="27" customHeight="1" x14ac:dyDescent="0.2">
      <c r="A161" s="127"/>
      <c r="B161" s="127"/>
      <c r="C161" s="127"/>
      <c r="D161" s="12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  <c r="AA161" s="67"/>
      <c r="AB161" s="67"/>
      <c r="AC161" s="67"/>
      <c r="AD161" s="67"/>
      <c r="AE161" s="67"/>
      <c r="AF161" s="67"/>
      <c r="AG161" s="67"/>
      <c r="AH161" s="67"/>
      <c r="AI161" s="67"/>
      <c r="AJ161" s="67"/>
      <c r="AK161" s="67"/>
      <c r="AL161" s="67"/>
      <c r="AM161" s="68"/>
      <c r="AN161" s="68"/>
      <c r="AO161" s="68"/>
      <c r="AP161" s="68"/>
      <c r="AQ161" s="68"/>
      <c r="AR161" s="68"/>
      <c r="AS161" s="68"/>
    </row>
    <row r="162" spans="1:45" s="2" customFormat="1" ht="116.25" customHeight="1" x14ac:dyDescent="0.2">
      <c r="A162" s="146" t="s">
        <v>30</v>
      </c>
      <c r="B162" s="147"/>
      <c r="C162" s="147"/>
      <c r="D162" s="148"/>
      <c r="E162" s="175" t="s">
        <v>129</v>
      </c>
      <c r="F162" s="176"/>
      <c r="G162" s="176"/>
      <c r="H162" s="176"/>
      <c r="I162" s="176"/>
      <c r="J162" s="176"/>
      <c r="K162" s="176"/>
      <c r="L162" s="176"/>
      <c r="M162" s="176"/>
      <c r="N162" s="176"/>
      <c r="O162" s="176"/>
      <c r="P162" s="176"/>
      <c r="Q162" s="176"/>
      <c r="R162" s="176"/>
      <c r="S162" s="176"/>
      <c r="T162" s="176"/>
      <c r="U162" s="176"/>
      <c r="V162" s="176"/>
      <c r="W162" s="176"/>
      <c r="X162" s="176"/>
      <c r="Y162" s="176"/>
      <c r="Z162" s="176"/>
      <c r="AA162" s="176"/>
      <c r="AB162" s="176"/>
      <c r="AC162" s="176"/>
      <c r="AD162" s="176"/>
      <c r="AE162" s="176"/>
      <c r="AF162" s="176"/>
      <c r="AG162" s="176"/>
      <c r="AH162" s="176"/>
      <c r="AI162" s="176"/>
      <c r="AJ162" s="176"/>
      <c r="AK162" s="176"/>
      <c r="AL162" s="176"/>
      <c r="AM162" s="176"/>
      <c r="AN162" s="176"/>
      <c r="AO162" s="176"/>
      <c r="AP162" s="177"/>
      <c r="AQ162" s="168" t="s">
        <v>19</v>
      </c>
      <c r="AR162" s="131" t="s">
        <v>21</v>
      </c>
      <c r="AS162" s="134" t="s">
        <v>20</v>
      </c>
    </row>
    <row r="163" spans="1:45" s="2" customFormat="1" ht="21.75" customHeight="1" x14ac:dyDescent="0.2">
      <c r="A163" s="120" t="s">
        <v>0</v>
      </c>
      <c r="B163" s="137"/>
      <c r="C163" s="121"/>
      <c r="D163" s="23" t="s">
        <v>17</v>
      </c>
      <c r="E163" s="139" t="s">
        <v>1</v>
      </c>
      <c r="F163" s="140"/>
      <c r="G163" s="140"/>
      <c r="H163" s="141"/>
      <c r="I163" s="139" t="s">
        <v>2</v>
      </c>
      <c r="J163" s="140"/>
      <c r="K163" s="140"/>
      <c r="L163" s="141"/>
      <c r="M163" s="139" t="s">
        <v>3</v>
      </c>
      <c r="N163" s="140"/>
      <c r="O163" s="140"/>
      <c r="P163" s="141"/>
      <c r="Q163" s="139" t="s">
        <v>4</v>
      </c>
      <c r="R163" s="140"/>
      <c r="S163" s="140"/>
      <c r="T163" s="141"/>
      <c r="U163" s="139" t="s">
        <v>5</v>
      </c>
      <c r="V163" s="140"/>
      <c r="W163" s="141"/>
      <c r="X163" s="139" t="s">
        <v>6</v>
      </c>
      <c r="Y163" s="140"/>
      <c r="Z163" s="140"/>
      <c r="AA163" s="141"/>
      <c r="AB163" s="139" t="s">
        <v>7</v>
      </c>
      <c r="AC163" s="140"/>
      <c r="AD163" s="141"/>
      <c r="AE163" s="139" t="s">
        <v>8</v>
      </c>
      <c r="AF163" s="140"/>
      <c r="AG163" s="140"/>
      <c r="AH163" s="140"/>
      <c r="AI163" s="141"/>
      <c r="AJ163" s="139" t="s">
        <v>9</v>
      </c>
      <c r="AK163" s="140"/>
      <c r="AL163" s="141"/>
      <c r="AM163" s="139" t="s">
        <v>10</v>
      </c>
      <c r="AN163" s="140"/>
      <c r="AO163" s="140"/>
      <c r="AP163" s="141"/>
      <c r="AQ163" s="169"/>
      <c r="AR163" s="132"/>
      <c r="AS163" s="135"/>
    </row>
    <row r="164" spans="1:45" s="6" customFormat="1" ht="11.25" customHeight="1" x14ac:dyDescent="0.2">
      <c r="A164" s="122"/>
      <c r="B164" s="138"/>
      <c r="C164" s="123"/>
      <c r="D164" s="23" t="s">
        <v>18</v>
      </c>
      <c r="E164" s="5">
        <v>1</v>
      </c>
      <c r="F164" s="5">
        <v>2</v>
      </c>
      <c r="G164" s="5">
        <v>3</v>
      </c>
      <c r="H164" s="5">
        <v>4</v>
      </c>
      <c r="I164" s="5">
        <v>5</v>
      </c>
      <c r="J164" s="5">
        <v>6</v>
      </c>
      <c r="K164" s="5">
        <v>7</v>
      </c>
      <c r="L164" s="5">
        <v>8</v>
      </c>
      <c r="M164" s="5">
        <v>9</v>
      </c>
      <c r="N164" s="5">
        <v>10</v>
      </c>
      <c r="O164" s="5">
        <v>11</v>
      </c>
      <c r="P164" s="5">
        <v>12</v>
      </c>
      <c r="Q164" s="5">
        <v>13</v>
      </c>
      <c r="R164" s="5">
        <v>14</v>
      </c>
      <c r="S164" s="5">
        <v>15</v>
      </c>
      <c r="T164" s="5">
        <v>16</v>
      </c>
      <c r="U164" s="5">
        <v>17</v>
      </c>
      <c r="V164" s="5">
        <v>18</v>
      </c>
      <c r="W164" s="5">
        <v>19</v>
      </c>
      <c r="X164" s="5">
        <v>20</v>
      </c>
      <c r="Y164" s="5">
        <v>21</v>
      </c>
      <c r="Z164" s="5">
        <v>22</v>
      </c>
      <c r="AA164" s="5">
        <v>23</v>
      </c>
      <c r="AB164" s="5">
        <v>24</v>
      </c>
      <c r="AC164" s="5">
        <v>25</v>
      </c>
      <c r="AD164" s="5">
        <v>26</v>
      </c>
      <c r="AE164" s="5">
        <v>27</v>
      </c>
      <c r="AF164" s="5">
        <v>28</v>
      </c>
      <c r="AG164" s="5">
        <v>29</v>
      </c>
      <c r="AH164" s="5">
        <v>30</v>
      </c>
      <c r="AI164" s="5">
        <v>31</v>
      </c>
      <c r="AJ164" s="5">
        <v>32</v>
      </c>
      <c r="AK164" s="5">
        <v>33</v>
      </c>
      <c r="AL164" s="5">
        <v>34</v>
      </c>
      <c r="AM164" s="5">
        <v>35</v>
      </c>
      <c r="AN164" s="5">
        <v>36</v>
      </c>
      <c r="AO164" s="5">
        <v>37</v>
      </c>
      <c r="AP164" s="5">
        <v>38</v>
      </c>
      <c r="AQ164" s="170"/>
      <c r="AR164" s="133"/>
      <c r="AS164" s="136"/>
    </row>
    <row r="165" spans="1:45" ht="12.75" customHeight="1" x14ac:dyDescent="0.2">
      <c r="A165" s="171" t="s">
        <v>24</v>
      </c>
      <c r="B165" s="105" t="s">
        <v>12</v>
      </c>
      <c r="C165" s="52" t="s">
        <v>100</v>
      </c>
      <c r="D165" s="53"/>
      <c r="E165" s="27"/>
      <c r="F165" s="97" t="s">
        <v>130</v>
      </c>
      <c r="G165" s="27"/>
      <c r="H165" s="27"/>
      <c r="I165" s="27"/>
      <c r="J165" s="27"/>
      <c r="K165" s="97" t="s">
        <v>130</v>
      </c>
      <c r="L165" s="27"/>
      <c r="M165" s="27"/>
      <c r="N165" s="97" t="s">
        <v>130</v>
      </c>
      <c r="O165" s="27"/>
      <c r="P165" s="27"/>
      <c r="Q165" s="97" t="s">
        <v>130</v>
      </c>
      <c r="R165" s="27"/>
      <c r="S165" s="27"/>
      <c r="T165" s="97" t="s">
        <v>130</v>
      </c>
      <c r="U165" s="27"/>
      <c r="V165" s="27"/>
      <c r="W165" s="97" t="s">
        <v>130</v>
      </c>
      <c r="X165" s="27"/>
      <c r="Y165" s="27"/>
      <c r="Z165" s="97" t="s">
        <v>130</v>
      </c>
      <c r="AA165" s="27"/>
      <c r="AB165" s="27"/>
      <c r="AC165" s="97" t="s">
        <v>130</v>
      </c>
      <c r="AD165" s="27"/>
      <c r="AE165" s="27"/>
      <c r="AF165" s="94" t="s">
        <v>132</v>
      </c>
      <c r="AG165" s="27"/>
      <c r="AH165" s="27"/>
      <c r="AI165" s="97" t="s">
        <v>130</v>
      </c>
      <c r="AJ165" s="27"/>
      <c r="AK165" s="27"/>
      <c r="AL165" s="96" t="s">
        <v>135</v>
      </c>
      <c r="AM165" s="44"/>
      <c r="AN165" s="44"/>
      <c r="AO165" s="44"/>
      <c r="AP165" s="44"/>
      <c r="AQ165" s="7">
        <f>COUNTA(E165:AP165)</f>
        <v>11</v>
      </c>
      <c r="AR165" s="3">
        <f>34*6</f>
        <v>204</v>
      </c>
      <c r="AS165" s="8">
        <f t="shared" ref="AS165:AS186" si="38">AQ165/AR165</f>
        <v>5.3921568627450983E-2</v>
      </c>
    </row>
    <row r="166" spans="1:45" x14ac:dyDescent="0.2">
      <c r="A166" s="171"/>
      <c r="B166" s="106"/>
      <c r="C166" s="52" t="s">
        <v>101</v>
      </c>
      <c r="D166" s="53"/>
      <c r="E166" s="27"/>
      <c r="F166" s="97" t="s">
        <v>130</v>
      </c>
      <c r="G166" s="27"/>
      <c r="H166" s="27"/>
      <c r="I166" s="27"/>
      <c r="J166" s="27"/>
      <c r="K166" s="97" t="s">
        <v>130</v>
      </c>
      <c r="L166" s="27"/>
      <c r="M166" s="27"/>
      <c r="N166" s="97" t="s">
        <v>130</v>
      </c>
      <c r="O166" s="27"/>
      <c r="P166" s="27"/>
      <c r="Q166" s="97" t="s">
        <v>130</v>
      </c>
      <c r="R166" s="27"/>
      <c r="S166" s="27"/>
      <c r="T166" s="97" t="s">
        <v>130</v>
      </c>
      <c r="U166" s="27"/>
      <c r="V166" s="27"/>
      <c r="W166" s="97" t="s">
        <v>130</v>
      </c>
      <c r="X166" s="27"/>
      <c r="Y166" s="27"/>
      <c r="Z166" s="97" t="s">
        <v>130</v>
      </c>
      <c r="AA166" s="27"/>
      <c r="AB166" s="27"/>
      <c r="AC166" s="97" t="s">
        <v>130</v>
      </c>
      <c r="AD166" s="27"/>
      <c r="AE166" s="27"/>
      <c r="AF166" s="94" t="s">
        <v>132</v>
      </c>
      <c r="AG166" s="27"/>
      <c r="AH166" s="27"/>
      <c r="AI166" s="97" t="s">
        <v>130</v>
      </c>
      <c r="AJ166" s="27"/>
      <c r="AK166" s="27"/>
      <c r="AL166" s="96" t="s">
        <v>135</v>
      </c>
      <c r="AM166" s="44"/>
      <c r="AN166" s="44"/>
      <c r="AO166" s="44"/>
      <c r="AP166" s="44"/>
      <c r="AQ166" s="7">
        <f t="shared" ref="AQ166:AQ186" si="39">COUNTA(E166:AP166)</f>
        <v>11</v>
      </c>
      <c r="AR166" s="3">
        <f t="shared" ref="AR166" si="40">34*6</f>
        <v>204</v>
      </c>
      <c r="AS166" s="8">
        <f t="shared" si="38"/>
        <v>5.3921568627450983E-2</v>
      </c>
    </row>
    <row r="167" spans="1:45" ht="12.75" customHeight="1" x14ac:dyDescent="0.2">
      <c r="A167" s="171"/>
      <c r="B167" s="105" t="s">
        <v>26</v>
      </c>
      <c r="C167" s="52" t="s">
        <v>100</v>
      </c>
      <c r="D167" s="53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97" t="s">
        <v>130</v>
      </c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94" t="s">
        <v>132</v>
      </c>
      <c r="AH167" s="27"/>
      <c r="AI167" s="27"/>
      <c r="AJ167" s="97" t="s">
        <v>130</v>
      </c>
      <c r="AK167" s="27"/>
      <c r="AL167" s="27"/>
      <c r="AM167" s="44"/>
      <c r="AN167" s="44"/>
      <c r="AO167" s="44"/>
      <c r="AP167" s="44"/>
      <c r="AQ167" s="7">
        <f t="shared" si="39"/>
        <v>3</v>
      </c>
      <c r="AR167" s="3">
        <f>34*3</f>
        <v>102</v>
      </c>
      <c r="AS167" s="8">
        <f t="shared" si="38"/>
        <v>2.9411764705882353E-2</v>
      </c>
    </row>
    <row r="168" spans="1:45" x14ac:dyDescent="0.2">
      <c r="A168" s="171"/>
      <c r="B168" s="106"/>
      <c r="C168" s="52" t="s">
        <v>101</v>
      </c>
      <c r="D168" s="53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97" t="s">
        <v>130</v>
      </c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94" t="s">
        <v>132</v>
      </c>
      <c r="AH168" s="27"/>
      <c r="AI168" s="27"/>
      <c r="AJ168" s="97" t="s">
        <v>130</v>
      </c>
      <c r="AK168" s="27"/>
      <c r="AL168" s="27"/>
      <c r="AM168" s="44"/>
      <c r="AN168" s="44"/>
      <c r="AO168" s="44"/>
      <c r="AP168" s="44"/>
      <c r="AQ168" s="7">
        <f t="shared" si="39"/>
        <v>3</v>
      </c>
      <c r="AR168" s="3">
        <f t="shared" ref="AR168:AR170" si="41">34*3</f>
        <v>102</v>
      </c>
      <c r="AS168" s="8">
        <f t="shared" si="38"/>
        <v>2.9411764705882353E-2</v>
      </c>
    </row>
    <row r="169" spans="1:45" ht="12.75" customHeight="1" x14ac:dyDescent="0.2">
      <c r="A169" s="171"/>
      <c r="B169" s="105" t="s">
        <v>131</v>
      </c>
      <c r="C169" s="52" t="s">
        <v>100</v>
      </c>
      <c r="D169" s="53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97" t="s">
        <v>130</v>
      </c>
      <c r="Y169" s="27"/>
      <c r="Z169" s="27"/>
      <c r="AA169" s="27"/>
      <c r="AB169" s="27"/>
      <c r="AC169" s="27"/>
      <c r="AD169" s="27"/>
      <c r="AE169" s="27"/>
      <c r="AF169" s="27"/>
      <c r="AG169" s="94" t="s">
        <v>132</v>
      </c>
      <c r="AH169" s="27"/>
      <c r="AI169" s="27"/>
      <c r="AJ169" s="27"/>
      <c r="AK169" s="27"/>
      <c r="AL169" s="27"/>
      <c r="AM169" s="44"/>
      <c r="AN169" s="44"/>
      <c r="AO169" s="44"/>
      <c r="AP169" s="44"/>
      <c r="AQ169" s="7">
        <f t="shared" si="39"/>
        <v>2</v>
      </c>
      <c r="AR169" s="3">
        <f t="shared" si="41"/>
        <v>102</v>
      </c>
      <c r="AS169" s="8">
        <f t="shared" si="38"/>
        <v>1.9607843137254902E-2</v>
      </c>
    </row>
    <row r="170" spans="1:45" ht="12.75" customHeight="1" x14ac:dyDescent="0.2">
      <c r="A170" s="171"/>
      <c r="B170" s="106"/>
      <c r="C170" s="52" t="s">
        <v>101</v>
      </c>
      <c r="D170" s="53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97" t="s">
        <v>130</v>
      </c>
      <c r="Y170" s="27"/>
      <c r="Z170" s="27"/>
      <c r="AA170" s="27"/>
      <c r="AB170" s="27"/>
      <c r="AC170" s="27"/>
      <c r="AD170" s="27"/>
      <c r="AE170" s="27"/>
      <c r="AF170" s="27"/>
      <c r="AG170" s="94" t="s">
        <v>132</v>
      </c>
      <c r="AH170" s="27"/>
      <c r="AI170" s="44"/>
      <c r="AJ170" s="44"/>
      <c r="AK170" s="27"/>
      <c r="AL170" s="27"/>
      <c r="AM170" s="44"/>
      <c r="AN170" s="44"/>
      <c r="AO170" s="44"/>
      <c r="AP170" s="44"/>
      <c r="AQ170" s="7">
        <f t="shared" si="39"/>
        <v>2</v>
      </c>
      <c r="AR170" s="3">
        <f t="shared" si="41"/>
        <v>102</v>
      </c>
      <c r="AS170" s="8">
        <f t="shared" si="38"/>
        <v>1.9607843137254902E-2</v>
      </c>
    </row>
    <row r="171" spans="1:45" ht="12.75" customHeight="1" x14ac:dyDescent="0.2">
      <c r="A171" s="171"/>
      <c r="B171" s="105" t="s">
        <v>11</v>
      </c>
      <c r="C171" s="52" t="s">
        <v>100</v>
      </c>
      <c r="D171" s="53"/>
      <c r="E171" s="27"/>
      <c r="F171" s="27"/>
      <c r="G171" s="27"/>
      <c r="H171" s="27"/>
      <c r="I171" s="27"/>
      <c r="J171" s="97" t="s">
        <v>130</v>
      </c>
      <c r="K171" s="27"/>
      <c r="L171" s="27"/>
      <c r="M171" s="27"/>
      <c r="N171" s="27"/>
      <c r="O171" s="27"/>
      <c r="P171" s="27"/>
      <c r="Q171" s="27"/>
      <c r="R171" s="97" t="s">
        <v>130</v>
      </c>
      <c r="S171" s="27"/>
      <c r="T171" s="27"/>
      <c r="U171" s="27"/>
      <c r="V171" s="27"/>
      <c r="W171" s="97" t="s">
        <v>130</v>
      </c>
      <c r="X171" s="27"/>
      <c r="Y171" s="27"/>
      <c r="Z171" s="27"/>
      <c r="AA171" s="27"/>
      <c r="AB171" s="27"/>
      <c r="AC171" s="27"/>
      <c r="AD171" s="27"/>
      <c r="AE171" s="97" t="s">
        <v>130</v>
      </c>
      <c r="AF171" s="27"/>
      <c r="AG171" s="27"/>
      <c r="AH171" s="94" t="s">
        <v>132</v>
      </c>
      <c r="AI171" s="44"/>
      <c r="AJ171" s="44"/>
      <c r="AK171" s="27"/>
      <c r="AL171" s="27"/>
      <c r="AM171" s="44"/>
      <c r="AN171" s="44"/>
      <c r="AO171" s="44"/>
      <c r="AP171" s="44"/>
      <c r="AQ171" s="7">
        <f t="shared" si="39"/>
        <v>5</v>
      </c>
      <c r="AR171" s="3">
        <f>34*5</f>
        <v>170</v>
      </c>
      <c r="AS171" s="8">
        <f t="shared" si="38"/>
        <v>2.9411764705882353E-2</v>
      </c>
    </row>
    <row r="172" spans="1:45" ht="12.75" customHeight="1" x14ac:dyDescent="0.2">
      <c r="A172" s="171"/>
      <c r="B172" s="106"/>
      <c r="C172" s="52" t="s">
        <v>101</v>
      </c>
      <c r="D172" s="53"/>
      <c r="E172" s="27"/>
      <c r="F172" s="27"/>
      <c r="G172" s="27"/>
      <c r="H172" s="27"/>
      <c r="I172" s="27"/>
      <c r="J172" s="97" t="s">
        <v>130</v>
      </c>
      <c r="K172" s="27"/>
      <c r="L172" s="27"/>
      <c r="M172" s="27"/>
      <c r="N172" s="27"/>
      <c r="O172" s="27"/>
      <c r="P172" s="27"/>
      <c r="Q172" s="27"/>
      <c r="R172" s="97" t="s">
        <v>130</v>
      </c>
      <c r="S172" s="27"/>
      <c r="T172" s="27"/>
      <c r="U172" s="27"/>
      <c r="V172" s="27"/>
      <c r="W172" s="97" t="s">
        <v>130</v>
      </c>
      <c r="X172" s="27"/>
      <c r="Y172" s="27"/>
      <c r="Z172" s="27"/>
      <c r="AA172" s="27"/>
      <c r="AB172" s="27"/>
      <c r="AC172" s="27"/>
      <c r="AD172" s="27"/>
      <c r="AE172" s="97" t="s">
        <v>130</v>
      </c>
      <c r="AF172" s="27"/>
      <c r="AG172" s="27"/>
      <c r="AH172" s="94" t="s">
        <v>132</v>
      </c>
      <c r="AI172" s="44"/>
      <c r="AJ172" s="44"/>
      <c r="AK172" s="27"/>
      <c r="AL172" s="27"/>
      <c r="AM172" s="44"/>
      <c r="AN172" s="44"/>
      <c r="AO172" s="44"/>
      <c r="AP172" s="44"/>
      <c r="AQ172" s="7">
        <f t="shared" si="39"/>
        <v>5</v>
      </c>
      <c r="AR172" s="3">
        <f t="shared" ref="AR172" si="42">34*5</f>
        <v>170</v>
      </c>
      <c r="AS172" s="8">
        <f t="shared" si="38"/>
        <v>2.9411764705882353E-2</v>
      </c>
    </row>
    <row r="173" spans="1:45" ht="17.45" customHeight="1" x14ac:dyDescent="0.2">
      <c r="A173" s="171"/>
      <c r="B173" s="105" t="s">
        <v>27</v>
      </c>
      <c r="C173" s="52" t="s">
        <v>100</v>
      </c>
      <c r="D173" s="53"/>
      <c r="E173" s="27"/>
      <c r="F173" s="27"/>
      <c r="G173" s="96" t="s">
        <v>133</v>
      </c>
      <c r="H173" s="27"/>
      <c r="I173" s="27"/>
      <c r="J173" s="27"/>
      <c r="K173" s="27"/>
      <c r="L173" s="27"/>
      <c r="M173" s="27"/>
      <c r="N173" s="27"/>
      <c r="O173" s="27"/>
      <c r="P173" s="27"/>
      <c r="Q173" s="96" t="s">
        <v>133</v>
      </c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94" t="s">
        <v>132</v>
      </c>
      <c r="AJ173" s="44"/>
      <c r="AK173" s="27"/>
      <c r="AL173" s="27"/>
      <c r="AM173" s="44"/>
      <c r="AN173" s="44"/>
      <c r="AO173" s="44"/>
      <c r="AP173" s="44"/>
      <c r="AQ173" s="7">
        <f t="shared" si="39"/>
        <v>3</v>
      </c>
      <c r="AR173" s="3">
        <f>34*3</f>
        <v>102</v>
      </c>
      <c r="AS173" s="8">
        <f t="shared" si="38"/>
        <v>2.9411764705882353E-2</v>
      </c>
    </row>
    <row r="174" spans="1:45" ht="16.149999999999999" customHeight="1" x14ac:dyDescent="0.2">
      <c r="A174" s="171"/>
      <c r="B174" s="106"/>
      <c r="C174" s="52" t="s">
        <v>101</v>
      </c>
      <c r="D174" s="53"/>
      <c r="E174" s="27"/>
      <c r="F174" s="27"/>
      <c r="G174" s="96" t="s">
        <v>133</v>
      </c>
      <c r="H174" s="27"/>
      <c r="I174" s="27"/>
      <c r="J174" s="27"/>
      <c r="K174" s="27"/>
      <c r="L174" s="27"/>
      <c r="M174" s="27"/>
      <c r="N174" s="27"/>
      <c r="O174" s="27"/>
      <c r="P174" s="27"/>
      <c r="Q174" s="96" t="s">
        <v>133</v>
      </c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94" t="s">
        <v>132</v>
      </c>
      <c r="AJ174" s="44"/>
      <c r="AK174" s="27"/>
      <c r="AL174" s="27"/>
      <c r="AM174" s="44"/>
      <c r="AN174" s="44"/>
      <c r="AO174" s="44"/>
      <c r="AP174" s="44"/>
      <c r="AQ174" s="7">
        <f t="shared" si="39"/>
        <v>3</v>
      </c>
      <c r="AR174" s="3">
        <f t="shared" ref="AR174" si="43">34*3</f>
        <v>102</v>
      </c>
      <c r="AS174" s="8">
        <f t="shared" si="38"/>
        <v>2.9411764705882353E-2</v>
      </c>
    </row>
    <row r="175" spans="1:45" ht="12.75" customHeight="1" x14ac:dyDescent="0.2">
      <c r="A175" s="171"/>
      <c r="B175" s="105" t="s">
        <v>29</v>
      </c>
      <c r="C175" s="52" t="s">
        <v>100</v>
      </c>
      <c r="D175" s="53"/>
      <c r="E175" s="27"/>
      <c r="F175" s="96" t="s">
        <v>133</v>
      </c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97" t="s">
        <v>130</v>
      </c>
      <c r="AA175" s="27"/>
      <c r="AB175" s="27"/>
      <c r="AC175" s="27"/>
      <c r="AD175" s="27"/>
      <c r="AE175" s="27"/>
      <c r="AF175" s="27"/>
      <c r="AG175" s="84"/>
      <c r="AH175" s="27"/>
      <c r="AI175" s="94" t="s">
        <v>132</v>
      </c>
      <c r="AJ175" s="44"/>
      <c r="AK175" s="27"/>
      <c r="AL175" s="27"/>
      <c r="AM175" s="44"/>
      <c r="AN175" s="44"/>
      <c r="AO175" s="44"/>
      <c r="AP175" s="44"/>
      <c r="AQ175" s="7">
        <f t="shared" si="39"/>
        <v>3</v>
      </c>
      <c r="AR175" s="3">
        <f>34*1</f>
        <v>34</v>
      </c>
      <c r="AS175" s="8">
        <f t="shared" si="38"/>
        <v>8.8235294117647065E-2</v>
      </c>
    </row>
    <row r="176" spans="1:45" ht="12.75" customHeight="1" x14ac:dyDescent="0.2">
      <c r="A176" s="171"/>
      <c r="B176" s="106"/>
      <c r="C176" s="52" t="s">
        <v>101</v>
      </c>
      <c r="D176" s="53"/>
      <c r="E176" s="27"/>
      <c r="F176" s="96" t="s">
        <v>133</v>
      </c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97" t="s">
        <v>130</v>
      </c>
      <c r="AA176" s="27"/>
      <c r="AB176" s="27"/>
      <c r="AC176" s="27"/>
      <c r="AD176" s="27"/>
      <c r="AE176" s="27"/>
      <c r="AF176" s="27"/>
      <c r="AG176" s="27"/>
      <c r="AH176" s="27"/>
      <c r="AI176" s="94" t="s">
        <v>132</v>
      </c>
      <c r="AJ176" s="84"/>
      <c r="AK176" s="27"/>
      <c r="AL176" s="27"/>
      <c r="AM176" s="44"/>
      <c r="AN176" s="44"/>
      <c r="AO176" s="44"/>
      <c r="AP176" s="44"/>
      <c r="AQ176" s="7">
        <f t="shared" si="39"/>
        <v>3</v>
      </c>
      <c r="AR176" s="3">
        <f t="shared" ref="AR176:AR182" si="44">34*1</f>
        <v>34</v>
      </c>
      <c r="AS176" s="8">
        <f t="shared" si="38"/>
        <v>8.8235294117647065E-2</v>
      </c>
    </row>
    <row r="177" spans="1:45" ht="12.75" customHeight="1" x14ac:dyDescent="0.2">
      <c r="A177" s="171"/>
      <c r="B177" s="105" t="s">
        <v>28</v>
      </c>
      <c r="C177" s="52" t="s">
        <v>100</v>
      </c>
      <c r="D177" s="53"/>
      <c r="E177" s="27"/>
      <c r="F177" s="27"/>
      <c r="G177" s="27"/>
      <c r="H177" s="96" t="s">
        <v>133</v>
      </c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94" t="s">
        <v>132</v>
      </c>
      <c r="AI177" s="84"/>
      <c r="AJ177" s="27"/>
      <c r="AK177" s="27"/>
      <c r="AL177" s="27"/>
      <c r="AM177" s="44"/>
      <c r="AN177" s="44"/>
      <c r="AO177" s="44"/>
      <c r="AP177" s="44"/>
      <c r="AQ177" s="7">
        <f t="shared" si="39"/>
        <v>2</v>
      </c>
      <c r="AR177" s="3">
        <f t="shared" si="44"/>
        <v>34</v>
      </c>
      <c r="AS177" s="8">
        <f t="shared" si="38"/>
        <v>5.8823529411764705E-2</v>
      </c>
    </row>
    <row r="178" spans="1:45" ht="12.75" customHeight="1" x14ac:dyDescent="0.2">
      <c r="A178" s="171"/>
      <c r="B178" s="106"/>
      <c r="C178" s="52" t="s">
        <v>101</v>
      </c>
      <c r="D178" s="53"/>
      <c r="E178" s="27"/>
      <c r="F178" s="27"/>
      <c r="G178" s="27"/>
      <c r="H178" s="96" t="s">
        <v>133</v>
      </c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84"/>
      <c r="AG178" s="84"/>
      <c r="AH178" s="94" t="s">
        <v>132</v>
      </c>
      <c r="AI178" s="27"/>
      <c r="AJ178" s="44"/>
      <c r="AK178" s="84"/>
      <c r="AL178" s="27"/>
      <c r="AM178" s="44"/>
      <c r="AN178" s="44"/>
      <c r="AO178" s="44"/>
      <c r="AP178" s="44"/>
      <c r="AQ178" s="7">
        <f t="shared" si="39"/>
        <v>2</v>
      </c>
      <c r="AR178" s="3">
        <f t="shared" si="44"/>
        <v>34</v>
      </c>
      <c r="AS178" s="8">
        <f t="shared" si="38"/>
        <v>5.8823529411764705E-2</v>
      </c>
    </row>
    <row r="179" spans="1:45" ht="12.75" customHeight="1" x14ac:dyDescent="0.2">
      <c r="A179" s="171"/>
      <c r="B179" s="107" t="s">
        <v>51</v>
      </c>
      <c r="C179" s="52" t="s">
        <v>100</v>
      </c>
      <c r="D179" s="53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84"/>
      <c r="AI179" s="84"/>
      <c r="AJ179" s="44"/>
      <c r="AK179" s="27"/>
      <c r="AL179" s="27"/>
      <c r="AM179" s="44"/>
      <c r="AN179" s="44"/>
      <c r="AO179" s="44"/>
      <c r="AP179" s="44"/>
      <c r="AQ179" s="7">
        <f t="shared" si="39"/>
        <v>0</v>
      </c>
      <c r="AR179" s="3">
        <f t="shared" si="44"/>
        <v>34</v>
      </c>
      <c r="AS179" s="8">
        <f t="shared" si="38"/>
        <v>0</v>
      </c>
    </row>
    <row r="180" spans="1:45" ht="12.75" customHeight="1" x14ac:dyDescent="0.2">
      <c r="A180" s="171"/>
      <c r="B180" s="107"/>
      <c r="C180" s="52" t="s">
        <v>101</v>
      </c>
      <c r="D180" s="53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84"/>
      <c r="AI180" s="84"/>
      <c r="AJ180" s="44"/>
      <c r="AK180" s="27"/>
      <c r="AL180" s="27"/>
      <c r="AM180" s="44"/>
      <c r="AN180" s="44"/>
      <c r="AO180" s="44"/>
      <c r="AP180" s="44"/>
      <c r="AQ180" s="7">
        <f t="shared" si="39"/>
        <v>0</v>
      </c>
      <c r="AR180" s="3">
        <f t="shared" si="44"/>
        <v>34</v>
      </c>
      <c r="AS180" s="8">
        <f t="shared" si="38"/>
        <v>0</v>
      </c>
    </row>
    <row r="181" spans="1:45" ht="12.75" customHeight="1" x14ac:dyDescent="0.2">
      <c r="A181" s="171"/>
      <c r="B181" s="107" t="s">
        <v>52</v>
      </c>
      <c r="C181" s="52" t="s">
        <v>100</v>
      </c>
      <c r="D181" s="53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84"/>
      <c r="AI181" s="84"/>
      <c r="AJ181" s="44"/>
      <c r="AK181" s="27"/>
      <c r="AL181" s="27"/>
      <c r="AM181" s="44"/>
      <c r="AN181" s="44"/>
      <c r="AO181" s="44"/>
      <c r="AP181" s="44"/>
      <c r="AQ181" s="7">
        <f t="shared" si="39"/>
        <v>0</v>
      </c>
      <c r="AR181" s="3">
        <f t="shared" si="44"/>
        <v>34</v>
      </c>
      <c r="AS181" s="8">
        <f t="shared" si="38"/>
        <v>0</v>
      </c>
    </row>
    <row r="182" spans="1:45" ht="12.75" customHeight="1" x14ac:dyDescent="0.2">
      <c r="A182" s="171"/>
      <c r="B182" s="107"/>
      <c r="C182" s="52" t="s">
        <v>101</v>
      </c>
      <c r="D182" s="53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84"/>
      <c r="AI182" s="84"/>
      <c r="AJ182" s="44"/>
      <c r="AK182" s="27"/>
      <c r="AL182" s="27"/>
      <c r="AM182" s="44"/>
      <c r="AN182" s="44"/>
      <c r="AO182" s="44"/>
      <c r="AP182" s="44"/>
      <c r="AQ182" s="7">
        <f t="shared" si="39"/>
        <v>0</v>
      </c>
      <c r="AR182" s="3">
        <f t="shared" si="44"/>
        <v>34</v>
      </c>
      <c r="AS182" s="8">
        <f t="shared" si="38"/>
        <v>0</v>
      </c>
    </row>
    <row r="183" spans="1:45" ht="12.75" customHeight="1" x14ac:dyDescent="0.2">
      <c r="A183" s="171"/>
      <c r="B183" s="107" t="s">
        <v>84</v>
      </c>
      <c r="C183" s="52" t="s">
        <v>100</v>
      </c>
      <c r="D183" s="53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84"/>
      <c r="AI183" s="84"/>
      <c r="AJ183" s="44"/>
      <c r="AK183" s="27"/>
      <c r="AL183" s="27"/>
      <c r="AM183" s="44"/>
      <c r="AN183" s="44"/>
      <c r="AO183" s="44"/>
      <c r="AP183" s="44"/>
      <c r="AQ183" s="7">
        <f t="shared" si="39"/>
        <v>0</v>
      </c>
      <c r="AR183" s="3">
        <f>34*2</f>
        <v>68</v>
      </c>
      <c r="AS183" s="8">
        <f t="shared" si="38"/>
        <v>0</v>
      </c>
    </row>
    <row r="184" spans="1:45" ht="12.75" customHeight="1" x14ac:dyDescent="0.2">
      <c r="A184" s="171"/>
      <c r="B184" s="107"/>
      <c r="C184" s="52" t="s">
        <v>101</v>
      </c>
      <c r="D184" s="53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84"/>
      <c r="AI184" s="84"/>
      <c r="AJ184" s="44"/>
      <c r="AK184" s="27"/>
      <c r="AL184" s="27"/>
      <c r="AM184" s="44"/>
      <c r="AN184" s="44"/>
      <c r="AO184" s="44"/>
      <c r="AP184" s="44"/>
      <c r="AQ184" s="7">
        <f t="shared" si="39"/>
        <v>0</v>
      </c>
      <c r="AR184" s="3">
        <f t="shared" ref="AR184:AR186" si="45">34*2</f>
        <v>68</v>
      </c>
      <c r="AS184" s="8">
        <f t="shared" si="38"/>
        <v>0</v>
      </c>
    </row>
    <row r="185" spans="1:45" ht="12.75" customHeight="1" x14ac:dyDescent="0.2">
      <c r="A185" s="171"/>
      <c r="B185" s="107" t="s">
        <v>72</v>
      </c>
      <c r="C185" s="52" t="s">
        <v>100</v>
      </c>
      <c r="D185" s="53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84"/>
      <c r="AI185" s="84"/>
      <c r="AJ185" s="44"/>
      <c r="AK185" s="27"/>
      <c r="AL185" s="27"/>
      <c r="AM185" s="44"/>
      <c r="AN185" s="44"/>
      <c r="AO185" s="44"/>
      <c r="AP185" s="44"/>
      <c r="AQ185" s="7">
        <f t="shared" si="39"/>
        <v>0</v>
      </c>
      <c r="AR185" s="3">
        <f t="shared" si="45"/>
        <v>68</v>
      </c>
      <c r="AS185" s="8">
        <f t="shared" si="38"/>
        <v>0</v>
      </c>
    </row>
    <row r="186" spans="1:45" ht="12.75" customHeight="1" x14ac:dyDescent="0.2">
      <c r="A186" s="171"/>
      <c r="B186" s="107"/>
      <c r="C186" s="52" t="s">
        <v>101</v>
      </c>
      <c r="D186" s="53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84"/>
      <c r="AI186" s="84"/>
      <c r="AJ186" s="44"/>
      <c r="AK186" s="27"/>
      <c r="AL186" s="27"/>
      <c r="AM186" s="44"/>
      <c r="AN186" s="44"/>
      <c r="AO186" s="44"/>
      <c r="AP186" s="44"/>
      <c r="AQ186" s="7">
        <f t="shared" si="39"/>
        <v>0</v>
      </c>
      <c r="AR186" s="3">
        <f t="shared" si="45"/>
        <v>68</v>
      </c>
      <c r="AS186" s="8">
        <f t="shared" si="38"/>
        <v>0</v>
      </c>
    </row>
    <row r="187" spans="1:45" ht="27" customHeight="1" x14ac:dyDescent="0.2">
      <c r="A187" s="68"/>
      <c r="B187" s="69"/>
      <c r="C187" s="69"/>
      <c r="D187" s="69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  <c r="AA187" s="67"/>
      <c r="AB187" s="67"/>
      <c r="AC187" s="67"/>
      <c r="AD187" s="67"/>
      <c r="AE187" s="67"/>
      <c r="AF187" s="67"/>
      <c r="AG187" s="67"/>
      <c r="AH187" s="67"/>
      <c r="AI187" s="67"/>
      <c r="AJ187" s="67"/>
      <c r="AK187" s="67"/>
      <c r="AL187" s="67"/>
      <c r="AM187" s="68"/>
      <c r="AN187" s="68"/>
      <c r="AO187" s="68"/>
      <c r="AP187" s="68"/>
      <c r="AQ187" s="68"/>
      <c r="AR187" s="68"/>
      <c r="AS187" s="68"/>
    </row>
    <row r="188" spans="1:45" s="2" customFormat="1" ht="81.75" customHeight="1" x14ac:dyDescent="0.2">
      <c r="A188" s="145" t="s">
        <v>32</v>
      </c>
      <c r="B188" s="145"/>
      <c r="C188" s="145"/>
      <c r="D188" s="145"/>
      <c r="E188" s="108" t="s">
        <v>129</v>
      </c>
      <c r="F188" s="108"/>
      <c r="G188" s="108"/>
      <c r="H188" s="108"/>
      <c r="I188" s="108"/>
      <c r="J188" s="108"/>
      <c r="K188" s="108"/>
      <c r="L188" s="108"/>
      <c r="M188" s="108"/>
      <c r="N188" s="108"/>
      <c r="O188" s="108"/>
      <c r="P188" s="108"/>
      <c r="Q188" s="108"/>
      <c r="R188" s="108"/>
      <c r="S188" s="108"/>
      <c r="T188" s="108"/>
      <c r="U188" s="108"/>
      <c r="V188" s="108"/>
      <c r="W188" s="108"/>
      <c r="X188" s="108"/>
      <c r="Y188" s="108"/>
      <c r="Z188" s="108"/>
      <c r="AA188" s="108"/>
      <c r="AB188" s="108"/>
      <c r="AC188" s="108"/>
      <c r="AD188" s="108"/>
      <c r="AE188" s="108"/>
      <c r="AF188" s="108"/>
      <c r="AG188" s="108"/>
      <c r="AH188" s="108"/>
      <c r="AI188" s="108"/>
      <c r="AJ188" s="108"/>
      <c r="AK188" s="108"/>
      <c r="AL188" s="108"/>
      <c r="AM188" s="108"/>
      <c r="AN188" s="108"/>
      <c r="AO188" s="108"/>
      <c r="AP188" s="108"/>
      <c r="AQ188" s="110" t="s">
        <v>19</v>
      </c>
      <c r="AR188" s="143" t="s">
        <v>21</v>
      </c>
      <c r="AS188" s="144" t="s">
        <v>20</v>
      </c>
    </row>
    <row r="189" spans="1:45" s="2" customFormat="1" ht="21.75" customHeight="1" x14ac:dyDescent="0.2">
      <c r="A189" s="107" t="s">
        <v>0</v>
      </c>
      <c r="B189" s="107"/>
      <c r="C189" s="107"/>
      <c r="D189" s="23" t="s">
        <v>17</v>
      </c>
      <c r="E189" s="107" t="s">
        <v>1</v>
      </c>
      <c r="F189" s="107"/>
      <c r="G189" s="107"/>
      <c r="H189" s="107"/>
      <c r="I189" s="107" t="s">
        <v>2</v>
      </c>
      <c r="J189" s="107"/>
      <c r="K189" s="107"/>
      <c r="L189" s="107"/>
      <c r="M189" s="107" t="s">
        <v>3</v>
      </c>
      <c r="N189" s="107"/>
      <c r="O189" s="107"/>
      <c r="P189" s="107"/>
      <c r="Q189" s="107" t="s">
        <v>4</v>
      </c>
      <c r="R189" s="107"/>
      <c r="S189" s="107"/>
      <c r="T189" s="107"/>
      <c r="U189" s="107" t="s">
        <v>5</v>
      </c>
      <c r="V189" s="107"/>
      <c r="W189" s="107"/>
      <c r="X189" s="107" t="s">
        <v>6</v>
      </c>
      <c r="Y189" s="107"/>
      <c r="Z189" s="107"/>
      <c r="AA189" s="107"/>
      <c r="AB189" s="107" t="s">
        <v>7</v>
      </c>
      <c r="AC189" s="107"/>
      <c r="AD189" s="107"/>
      <c r="AE189" s="107" t="s">
        <v>8</v>
      </c>
      <c r="AF189" s="107"/>
      <c r="AG189" s="107"/>
      <c r="AH189" s="107"/>
      <c r="AI189" s="107"/>
      <c r="AJ189" s="107" t="s">
        <v>9</v>
      </c>
      <c r="AK189" s="107"/>
      <c r="AL189" s="107"/>
      <c r="AM189" s="107" t="s">
        <v>10</v>
      </c>
      <c r="AN189" s="107"/>
      <c r="AO189" s="107"/>
      <c r="AP189" s="107"/>
      <c r="AQ189" s="110"/>
      <c r="AR189" s="143"/>
      <c r="AS189" s="144"/>
    </row>
    <row r="190" spans="1:45" s="6" customFormat="1" ht="11.25" customHeight="1" x14ac:dyDescent="0.2">
      <c r="A190" s="107"/>
      <c r="B190" s="107"/>
      <c r="C190" s="107"/>
      <c r="D190" s="23" t="s">
        <v>18</v>
      </c>
      <c r="E190" s="5">
        <v>1</v>
      </c>
      <c r="F190" s="5">
        <v>2</v>
      </c>
      <c r="G190" s="5">
        <v>3</v>
      </c>
      <c r="H190" s="5">
        <v>4</v>
      </c>
      <c r="I190" s="5">
        <v>5</v>
      </c>
      <c r="J190" s="5">
        <v>6</v>
      </c>
      <c r="K190" s="5">
        <v>7</v>
      </c>
      <c r="L190" s="5">
        <v>8</v>
      </c>
      <c r="M190" s="5">
        <v>9</v>
      </c>
      <c r="N190" s="5">
        <v>10</v>
      </c>
      <c r="O190" s="5">
        <v>11</v>
      </c>
      <c r="P190" s="5">
        <v>12</v>
      </c>
      <c r="Q190" s="5">
        <v>13</v>
      </c>
      <c r="R190" s="5">
        <v>14</v>
      </c>
      <c r="S190" s="5">
        <v>15</v>
      </c>
      <c r="T190" s="5">
        <v>16</v>
      </c>
      <c r="U190" s="5">
        <v>17</v>
      </c>
      <c r="V190" s="5">
        <v>18</v>
      </c>
      <c r="W190" s="5">
        <v>19</v>
      </c>
      <c r="X190" s="5">
        <v>20</v>
      </c>
      <c r="Y190" s="5">
        <v>21</v>
      </c>
      <c r="Z190" s="5">
        <v>22</v>
      </c>
      <c r="AA190" s="5">
        <v>23</v>
      </c>
      <c r="AB190" s="5">
        <v>24</v>
      </c>
      <c r="AC190" s="5">
        <v>25</v>
      </c>
      <c r="AD190" s="5">
        <v>26</v>
      </c>
      <c r="AE190" s="5">
        <v>27</v>
      </c>
      <c r="AF190" s="5">
        <v>28</v>
      </c>
      <c r="AG190" s="5">
        <v>29</v>
      </c>
      <c r="AH190" s="5">
        <v>30</v>
      </c>
      <c r="AI190" s="5">
        <v>31</v>
      </c>
      <c r="AJ190" s="5">
        <v>32</v>
      </c>
      <c r="AK190" s="5">
        <v>33</v>
      </c>
      <c r="AL190" s="5">
        <v>34</v>
      </c>
      <c r="AM190" s="5">
        <v>35</v>
      </c>
      <c r="AN190" s="5">
        <v>36</v>
      </c>
      <c r="AO190" s="5">
        <v>37</v>
      </c>
      <c r="AP190" s="5">
        <v>38</v>
      </c>
      <c r="AQ190" s="110"/>
      <c r="AR190" s="143"/>
      <c r="AS190" s="144"/>
    </row>
    <row r="191" spans="1:45" ht="12.75" customHeight="1" x14ac:dyDescent="0.2">
      <c r="A191" s="142" t="s">
        <v>24</v>
      </c>
      <c r="B191" s="105" t="s">
        <v>12</v>
      </c>
      <c r="C191" s="52" t="s">
        <v>102</v>
      </c>
      <c r="D191" s="53"/>
      <c r="E191" s="27"/>
      <c r="F191" s="97" t="s">
        <v>130</v>
      </c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97" t="s">
        <v>130</v>
      </c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94" t="s">
        <v>132</v>
      </c>
      <c r="AH191" s="27"/>
      <c r="AI191" s="27"/>
      <c r="AJ191" s="27"/>
      <c r="AK191" s="97" t="s">
        <v>130</v>
      </c>
      <c r="AL191" s="27"/>
      <c r="AM191" s="44"/>
      <c r="AN191" s="44"/>
      <c r="AO191" s="44"/>
      <c r="AP191" s="44"/>
      <c r="AQ191" s="7">
        <f>COUNTA(E191:AP191)</f>
        <v>4</v>
      </c>
      <c r="AR191" s="3">
        <f>34*4</f>
        <v>136</v>
      </c>
      <c r="AS191" s="8">
        <f t="shared" ref="AS191:AS220" si="46">AQ191/AR191</f>
        <v>2.9411764705882353E-2</v>
      </c>
    </row>
    <row r="192" spans="1:45" x14ac:dyDescent="0.2">
      <c r="A192" s="142"/>
      <c r="B192" s="106"/>
      <c r="C192" s="52" t="s">
        <v>103</v>
      </c>
      <c r="D192" s="53"/>
      <c r="E192" s="27"/>
      <c r="F192" s="97" t="s">
        <v>130</v>
      </c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97" t="s">
        <v>130</v>
      </c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94" t="s">
        <v>132</v>
      </c>
      <c r="AH192" s="27"/>
      <c r="AI192" s="27"/>
      <c r="AJ192" s="27"/>
      <c r="AK192" s="97" t="s">
        <v>130</v>
      </c>
      <c r="AL192" s="27"/>
      <c r="AM192" s="44"/>
      <c r="AN192" s="44"/>
      <c r="AO192" s="44"/>
      <c r="AP192" s="44"/>
      <c r="AQ192" s="7">
        <f t="shared" ref="AQ192:AQ220" si="47">COUNTA(E192:AP192)</f>
        <v>4</v>
      </c>
      <c r="AR192" s="3">
        <f t="shared" ref="AR192" si="48">34*4</f>
        <v>136</v>
      </c>
      <c r="AS192" s="8">
        <f t="shared" si="46"/>
        <v>2.9411764705882353E-2</v>
      </c>
    </row>
    <row r="193" spans="1:45" ht="12.75" customHeight="1" x14ac:dyDescent="0.2">
      <c r="A193" s="142"/>
      <c r="B193" s="105" t="s">
        <v>26</v>
      </c>
      <c r="C193" s="52" t="s">
        <v>102</v>
      </c>
      <c r="D193" s="53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96" t="s">
        <v>135</v>
      </c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94" t="s">
        <v>132</v>
      </c>
      <c r="AH193" s="27"/>
      <c r="AI193" s="27"/>
      <c r="AJ193" s="96" t="s">
        <v>135</v>
      </c>
      <c r="AK193" s="27"/>
      <c r="AL193" s="27"/>
      <c r="AM193" s="44"/>
      <c r="AN193" s="44"/>
      <c r="AO193" s="44"/>
      <c r="AP193" s="44"/>
      <c r="AQ193" s="7">
        <f t="shared" si="47"/>
        <v>3</v>
      </c>
      <c r="AR193" s="3">
        <f>34*2</f>
        <v>68</v>
      </c>
      <c r="AS193" s="8">
        <f t="shared" si="46"/>
        <v>4.4117647058823532E-2</v>
      </c>
    </row>
    <row r="194" spans="1:45" ht="12.75" customHeight="1" x14ac:dyDescent="0.2">
      <c r="A194" s="142"/>
      <c r="B194" s="106"/>
      <c r="C194" s="52" t="s">
        <v>103</v>
      </c>
      <c r="D194" s="51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96" t="s">
        <v>135</v>
      </c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94" t="s">
        <v>132</v>
      </c>
      <c r="AH194" s="27"/>
      <c r="AI194" s="27"/>
      <c r="AJ194" s="96" t="s">
        <v>135</v>
      </c>
      <c r="AK194" s="27"/>
      <c r="AL194" s="27"/>
      <c r="AM194" s="44"/>
      <c r="AN194" s="44"/>
      <c r="AO194" s="44"/>
      <c r="AP194" s="44"/>
      <c r="AQ194" s="7">
        <f t="shared" si="47"/>
        <v>3</v>
      </c>
      <c r="AR194" s="3">
        <f t="shared" ref="AR194" si="49">34*2</f>
        <v>68</v>
      </c>
      <c r="AS194" s="8">
        <f t="shared" si="46"/>
        <v>4.4117647058823532E-2</v>
      </c>
    </row>
    <row r="195" spans="1:45" x14ac:dyDescent="0.2">
      <c r="A195" s="142"/>
      <c r="B195" s="105" t="s">
        <v>131</v>
      </c>
      <c r="C195" s="52" t="s">
        <v>102</v>
      </c>
      <c r="D195" s="51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97" t="s">
        <v>130</v>
      </c>
      <c r="Z195" s="27"/>
      <c r="AA195" s="27"/>
      <c r="AB195" s="27"/>
      <c r="AC195" s="27"/>
      <c r="AD195" s="27"/>
      <c r="AE195" s="27"/>
      <c r="AF195" s="27"/>
      <c r="AG195" s="94" t="s">
        <v>132</v>
      </c>
      <c r="AH195" s="27"/>
      <c r="AI195" s="27"/>
      <c r="AJ195" s="27"/>
      <c r="AK195" s="27"/>
      <c r="AL195" s="27"/>
      <c r="AM195" s="44"/>
      <c r="AN195" s="44"/>
      <c r="AO195" s="44"/>
      <c r="AP195" s="44"/>
      <c r="AQ195" s="7">
        <f t="shared" si="47"/>
        <v>2</v>
      </c>
      <c r="AR195" s="3">
        <f>34*3</f>
        <v>102</v>
      </c>
      <c r="AS195" s="8">
        <f t="shared" si="46"/>
        <v>1.9607843137254902E-2</v>
      </c>
    </row>
    <row r="196" spans="1:45" ht="12.75" customHeight="1" x14ac:dyDescent="0.2">
      <c r="A196" s="142"/>
      <c r="B196" s="106"/>
      <c r="C196" s="52" t="s">
        <v>103</v>
      </c>
      <c r="D196" s="53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97" t="s">
        <v>130</v>
      </c>
      <c r="Z196" s="27"/>
      <c r="AA196" s="27"/>
      <c r="AB196" s="27"/>
      <c r="AC196" s="27"/>
      <c r="AD196" s="27"/>
      <c r="AE196" s="27"/>
      <c r="AF196" s="27"/>
      <c r="AG196" s="94" t="s">
        <v>132</v>
      </c>
      <c r="AH196" s="27"/>
      <c r="AI196" s="27"/>
      <c r="AJ196" s="27"/>
      <c r="AK196" s="27"/>
      <c r="AL196" s="27"/>
      <c r="AM196" s="44"/>
      <c r="AN196" s="44"/>
      <c r="AO196" s="44"/>
      <c r="AP196" s="44"/>
      <c r="AQ196" s="7">
        <f t="shared" si="47"/>
        <v>2</v>
      </c>
      <c r="AR196" s="3">
        <f t="shared" ref="AR196:AR198" si="50">34*3</f>
        <v>102</v>
      </c>
      <c r="AS196" s="8">
        <f t="shared" si="46"/>
        <v>1.9607843137254902E-2</v>
      </c>
    </row>
    <row r="197" spans="1:45" x14ac:dyDescent="0.2">
      <c r="A197" s="142"/>
      <c r="B197" s="105" t="s">
        <v>97</v>
      </c>
      <c r="C197" s="52" t="s">
        <v>102</v>
      </c>
      <c r="D197" s="53"/>
      <c r="E197" s="27"/>
      <c r="F197" s="27"/>
      <c r="G197" s="27"/>
      <c r="H197" s="27"/>
      <c r="I197" s="27"/>
      <c r="J197" s="27"/>
      <c r="K197" s="27"/>
      <c r="L197" s="27"/>
      <c r="M197" s="97" t="s">
        <v>130</v>
      </c>
      <c r="N197" s="27"/>
      <c r="O197" s="27"/>
      <c r="P197" s="27"/>
      <c r="Q197" s="27"/>
      <c r="R197" s="27"/>
      <c r="S197" s="27"/>
      <c r="T197" s="27"/>
      <c r="U197" s="27"/>
      <c r="V197" s="97" t="s">
        <v>130</v>
      </c>
      <c r="W197" s="27"/>
      <c r="X197" s="27"/>
      <c r="Y197" s="27"/>
      <c r="Z197" s="27"/>
      <c r="AA197" s="27"/>
      <c r="AB197" s="97" t="s">
        <v>130</v>
      </c>
      <c r="AC197" s="27"/>
      <c r="AD197" s="27"/>
      <c r="AE197" s="27"/>
      <c r="AF197" s="94" t="s">
        <v>132</v>
      </c>
      <c r="AG197" s="27"/>
      <c r="AH197" s="27"/>
      <c r="AI197" s="44"/>
      <c r="AJ197" s="44"/>
      <c r="AK197" s="27"/>
      <c r="AL197" s="27"/>
      <c r="AM197" s="44"/>
      <c r="AN197" s="44"/>
      <c r="AO197" s="44"/>
      <c r="AP197" s="44"/>
      <c r="AQ197" s="7">
        <f t="shared" si="47"/>
        <v>4</v>
      </c>
      <c r="AR197" s="3">
        <f t="shared" si="50"/>
        <v>102</v>
      </c>
      <c r="AS197" s="8">
        <f t="shared" si="46"/>
        <v>3.9215686274509803E-2</v>
      </c>
    </row>
    <row r="198" spans="1:45" ht="12.75" customHeight="1" x14ac:dyDescent="0.2">
      <c r="A198" s="142"/>
      <c r="B198" s="106"/>
      <c r="C198" s="52" t="s">
        <v>103</v>
      </c>
      <c r="D198" s="53"/>
      <c r="E198" s="27"/>
      <c r="F198" s="27"/>
      <c r="G198" s="27"/>
      <c r="H198" s="27"/>
      <c r="I198" s="27"/>
      <c r="J198" s="27"/>
      <c r="K198" s="27"/>
      <c r="L198" s="27"/>
      <c r="M198" s="97" t="s">
        <v>130</v>
      </c>
      <c r="N198" s="27"/>
      <c r="O198" s="27"/>
      <c r="P198" s="27"/>
      <c r="Q198" s="27"/>
      <c r="R198" s="27"/>
      <c r="S198" s="27"/>
      <c r="T198" s="27"/>
      <c r="U198" s="27"/>
      <c r="V198" s="97" t="s">
        <v>130</v>
      </c>
      <c r="W198" s="27"/>
      <c r="X198" s="27"/>
      <c r="Y198" s="27"/>
      <c r="Z198" s="27"/>
      <c r="AA198" s="27"/>
      <c r="AB198" s="97" t="s">
        <v>130</v>
      </c>
      <c r="AC198" s="27"/>
      <c r="AD198" s="27"/>
      <c r="AE198" s="27"/>
      <c r="AF198" s="94" t="s">
        <v>132</v>
      </c>
      <c r="AG198" s="27"/>
      <c r="AH198" s="27"/>
      <c r="AI198" s="44"/>
      <c r="AJ198" s="44"/>
      <c r="AK198" s="27"/>
      <c r="AL198" s="27"/>
      <c r="AM198" s="44"/>
      <c r="AN198" s="44"/>
      <c r="AO198" s="44"/>
      <c r="AP198" s="44"/>
      <c r="AQ198" s="7">
        <f t="shared" si="47"/>
        <v>4</v>
      </c>
      <c r="AR198" s="3">
        <f t="shared" si="50"/>
        <v>102</v>
      </c>
      <c r="AS198" s="8">
        <f t="shared" si="46"/>
        <v>3.9215686274509803E-2</v>
      </c>
    </row>
    <row r="199" spans="1:45" ht="12.75" customHeight="1" x14ac:dyDescent="0.2">
      <c r="A199" s="142"/>
      <c r="B199" s="105" t="s">
        <v>98</v>
      </c>
      <c r="C199" s="52" t="s">
        <v>102</v>
      </c>
      <c r="D199" s="51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97" t="s">
        <v>130</v>
      </c>
      <c r="W199" s="27"/>
      <c r="X199" s="27"/>
      <c r="Y199" s="27"/>
      <c r="Z199" s="27"/>
      <c r="AA199" s="27"/>
      <c r="AB199" s="97" t="s">
        <v>130</v>
      </c>
      <c r="AC199" s="27"/>
      <c r="AD199" s="27"/>
      <c r="AE199" s="27"/>
      <c r="AF199" s="94" t="s">
        <v>132</v>
      </c>
      <c r="AG199" s="27"/>
      <c r="AH199" s="27"/>
      <c r="AI199" s="97" t="s">
        <v>130</v>
      </c>
      <c r="AJ199" s="44"/>
      <c r="AK199" s="27"/>
      <c r="AL199" s="97" t="s">
        <v>130</v>
      </c>
      <c r="AM199" s="44"/>
      <c r="AN199" s="44"/>
      <c r="AO199" s="44"/>
      <c r="AP199" s="44"/>
      <c r="AQ199" s="7">
        <f t="shared" si="47"/>
        <v>5</v>
      </c>
      <c r="AR199" s="3">
        <f>34*2</f>
        <v>68</v>
      </c>
      <c r="AS199" s="8">
        <f t="shared" si="46"/>
        <v>7.3529411764705885E-2</v>
      </c>
    </row>
    <row r="200" spans="1:45" x14ac:dyDescent="0.2">
      <c r="A200" s="142"/>
      <c r="B200" s="106"/>
      <c r="C200" s="52" t="s">
        <v>103</v>
      </c>
      <c r="D200" s="53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97" t="s">
        <v>130</v>
      </c>
      <c r="W200" s="27"/>
      <c r="X200" s="27"/>
      <c r="Y200" s="27"/>
      <c r="Z200" s="27"/>
      <c r="AA200" s="27"/>
      <c r="AB200" s="97" t="s">
        <v>130</v>
      </c>
      <c r="AC200" s="27"/>
      <c r="AD200" s="27"/>
      <c r="AE200" s="27"/>
      <c r="AF200" s="94" t="s">
        <v>132</v>
      </c>
      <c r="AG200" s="27"/>
      <c r="AH200" s="27"/>
      <c r="AI200" s="97" t="s">
        <v>130</v>
      </c>
      <c r="AJ200" s="44"/>
      <c r="AK200" s="27"/>
      <c r="AL200" s="97" t="s">
        <v>130</v>
      </c>
      <c r="AM200" s="44"/>
      <c r="AN200" s="44"/>
      <c r="AO200" s="44"/>
      <c r="AP200" s="44"/>
      <c r="AQ200" s="7">
        <f t="shared" si="47"/>
        <v>5</v>
      </c>
      <c r="AR200" s="3">
        <f t="shared" ref="AR200" si="51">34*2</f>
        <v>68</v>
      </c>
      <c r="AS200" s="8">
        <f t="shared" si="46"/>
        <v>7.3529411764705885E-2</v>
      </c>
    </row>
    <row r="201" spans="1:45" ht="13.5" customHeight="1" x14ac:dyDescent="0.2">
      <c r="A201" s="142"/>
      <c r="B201" s="105" t="s">
        <v>99</v>
      </c>
      <c r="C201" s="52" t="s">
        <v>102</v>
      </c>
      <c r="D201" s="51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97" t="s">
        <v>130</v>
      </c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97" t="s">
        <v>130</v>
      </c>
      <c r="AJ201" s="44"/>
      <c r="AK201" s="27"/>
      <c r="AL201" s="27"/>
      <c r="AM201" s="44"/>
      <c r="AN201" s="44"/>
      <c r="AO201" s="44"/>
      <c r="AP201" s="44"/>
      <c r="AQ201" s="7">
        <f t="shared" si="47"/>
        <v>2</v>
      </c>
      <c r="AR201" s="3">
        <f>34*1</f>
        <v>34</v>
      </c>
      <c r="AS201" s="8">
        <f t="shared" si="46"/>
        <v>5.8823529411764705E-2</v>
      </c>
    </row>
    <row r="202" spans="1:45" ht="12.75" customHeight="1" x14ac:dyDescent="0.2">
      <c r="A202" s="142"/>
      <c r="B202" s="106"/>
      <c r="C202" s="52" t="s">
        <v>103</v>
      </c>
      <c r="D202" s="53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97" t="s">
        <v>130</v>
      </c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97" t="s">
        <v>130</v>
      </c>
      <c r="AJ202" s="44"/>
      <c r="AK202" s="27"/>
      <c r="AL202" s="27"/>
      <c r="AM202" s="44"/>
      <c r="AN202" s="44"/>
      <c r="AO202" s="44"/>
      <c r="AP202" s="44"/>
      <c r="AQ202" s="7">
        <f t="shared" si="47"/>
        <v>2</v>
      </c>
      <c r="AR202" s="3">
        <f t="shared" ref="AR202:AR204" si="52">34*1</f>
        <v>34</v>
      </c>
      <c r="AS202" s="8">
        <f t="shared" si="46"/>
        <v>5.8823529411764705E-2</v>
      </c>
    </row>
    <row r="203" spans="1:45" ht="12.75" customHeight="1" x14ac:dyDescent="0.2">
      <c r="A203" s="142"/>
      <c r="B203" s="105" t="s">
        <v>34</v>
      </c>
      <c r="C203" s="52" t="s">
        <v>102</v>
      </c>
      <c r="D203" s="53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97" t="s">
        <v>130</v>
      </c>
      <c r="Y203" s="27"/>
      <c r="Z203" s="27"/>
      <c r="AA203" s="27"/>
      <c r="AB203" s="27"/>
      <c r="AC203" s="27"/>
      <c r="AD203" s="27"/>
      <c r="AE203" s="27"/>
      <c r="AF203" s="27"/>
      <c r="AG203" s="97" t="s">
        <v>130</v>
      </c>
      <c r="AH203" s="27"/>
      <c r="AI203" s="27"/>
      <c r="AJ203" s="94" t="s">
        <v>132</v>
      </c>
      <c r="AK203" s="27"/>
      <c r="AL203" s="27"/>
      <c r="AM203" s="44"/>
      <c r="AN203" s="44"/>
      <c r="AO203" s="44"/>
      <c r="AP203" s="44"/>
      <c r="AQ203" s="7">
        <f t="shared" si="47"/>
        <v>3</v>
      </c>
      <c r="AR203" s="3">
        <f t="shared" si="52"/>
        <v>34</v>
      </c>
      <c r="AS203" s="8">
        <f t="shared" si="46"/>
        <v>8.8235294117647065E-2</v>
      </c>
    </row>
    <row r="204" spans="1:45" ht="12.75" customHeight="1" x14ac:dyDescent="0.2">
      <c r="A204" s="142"/>
      <c r="B204" s="106"/>
      <c r="C204" s="52" t="s">
        <v>103</v>
      </c>
      <c r="D204" s="53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97" t="s">
        <v>130</v>
      </c>
      <c r="Y204" s="27"/>
      <c r="Z204" s="27"/>
      <c r="AA204" s="27"/>
      <c r="AB204" s="27"/>
      <c r="AC204" s="27"/>
      <c r="AD204" s="27"/>
      <c r="AE204" s="27"/>
      <c r="AF204" s="27"/>
      <c r="AG204" s="97" t="s">
        <v>130</v>
      </c>
      <c r="AH204" s="27"/>
      <c r="AI204" s="27"/>
      <c r="AJ204" s="94" t="s">
        <v>132</v>
      </c>
      <c r="AK204" s="27"/>
      <c r="AL204" s="27"/>
      <c r="AM204" s="44"/>
      <c r="AN204" s="44"/>
      <c r="AO204" s="44"/>
      <c r="AP204" s="44"/>
      <c r="AQ204" s="7">
        <f t="shared" si="47"/>
        <v>3</v>
      </c>
      <c r="AR204" s="3">
        <f t="shared" si="52"/>
        <v>34</v>
      </c>
      <c r="AS204" s="8">
        <f t="shared" si="46"/>
        <v>8.8235294117647065E-2</v>
      </c>
    </row>
    <row r="205" spans="1:45" ht="12.75" customHeight="1" x14ac:dyDescent="0.2">
      <c r="A205" s="142"/>
      <c r="B205" s="105" t="s">
        <v>27</v>
      </c>
      <c r="C205" s="52" t="s">
        <v>102</v>
      </c>
      <c r="D205" s="53"/>
      <c r="E205" s="27"/>
      <c r="F205" s="96" t="s">
        <v>133</v>
      </c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97" t="s">
        <v>130</v>
      </c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94" t="s">
        <v>132</v>
      </c>
      <c r="AH205" s="27"/>
      <c r="AI205" s="44"/>
      <c r="AJ205" s="27"/>
      <c r="AK205" s="27"/>
      <c r="AL205" s="27"/>
      <c r="AM205" s="44"/>
      <c r="AN205" s="44"/>
      <c r="AO205" s="44"/>
      <c r="AP205" s="44"/>
      <c r="AQ205" s="7">
        <f t="shared" si="47"/>
        <v>3</v>
      </c>
      <c r="AR205" s="3">
        <f>34*3</f>
        <v>102</v>
      </c>
      <c r="AS205" s="8">
        <f t="shared" si="46"/>
        <v>2.9411764705882353E-2</v>
      </c>
    </row>
    <row r="206" spans="1:45" ht="12.75" customHeight="1" x14ac:dyDescent="0.2">
      <c r="A206" s="142"/>
      <c r="B206" s="106"/>
      <c r="C206" s="52" t="s">
        <v>103</v>
      </c>
      <c r="D206" s="51"/>
      <c r="E206" s="27"/>
      <c r="F206" s="96" t="s">
        <v>133</v>
      </c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97" t="s">
        <v>130</v>
      </c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44"/>
      <c r="AG206" s="94" t="s">
        <v>132</v>
      </c>
      <c r="AH206" s="27"/>
      <c r="AI206" s="27"/>
      <c r="AJ206" s="44"/>
      <c r="AK206" s="44"/>
      <c r="AL206" s="27"/>
      <c r="AM206" s="44"/>
      <c r="AN206" s="44"/>
      <c r="AO206" s="44"/>
      <c r="AP206" s="44"/>
      <c r="AQ206" s="7">
        <f t="shared" si="47"/>
        <v>3</v>
      </c>
      <c r="AR206" s="3">
        <f t="shared" ref="AR206" si="53">34*3</f>
        <v>102</v>
      </c>
      <c r="AS206" s="8">
        <f t="shared" si="46"/>
        <v>2.9411764705882353E-2</v>
      </c>
    </row>
    <row r="207" spans="1:45" ht="12.75" customHeight="1" x14ac:dyDescent="0.2">
      <c r="A207" s="142"/>
      <c r="B207" s="105" t="s">
        <v>29</v>
      </c>
      <c r="C207" s="52" t="s">
        <v>102</v>
      </c>
      <c r="D207" s="53"/>
      <c r="E207" s="27"/>
      <c r="F207" s="96" t="s">
        <v>133</v>
      </c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97" t="s">
        <v>130</v>
      </c>
      <c r="AA207" s="27"/>
      <c r="AB207" s="27"/>
      <c r="AC207" s="27"/>
      <c r="AD207" s="97" t="s">
        <v>130</v>
      </c>
      <c r="AE207" s="27"/>
      <c r="AF207" s="27"/>
      <c r="AG207" s="97" t="s">
        <v>130</v>
      </c>
      <c r="AH207" s="44"/>
      <c r="AI207" s="44"/>
      <c r="AJ207" s="94" t="s">
        <v>132</v>
      </c>
      <c r="AK207" s="27"/>
      <c r="AL207" s="27"/>
      <c r="AM207" s="44"/>
      <c r="AN207" s="44"/>
      <c r="AO207" s="44"/>
      <c r="AP207" s="44"/>
      <c r="AQ207" s="7">
        <f t="shared" si="47"/>
        <v>5</v>
      </c>
      <c r="AR207" s="3">
        <f>34*2</f>
        <v>68</v>
      </c>
      <c r="AS207" s="8">
        <f t="shared" si="46"/>
        <v>7.3529411764705885E-2</v>
      </c>
    </row>
    <row r="208" spans="1:45" ht="12.75" customHeight="1" x14ac:dyDescent="0.2">
      <c r="A208" s="142"/>
      <c r="B208" s="106"/>
      <c r="C208" s="52" t="s">
        <v>103</v>
      </c>
      <c r="D208" s="53"/>
      <c r="E208" s="27"/>
      <c r="F208" s="96" t="s">
        <v>133</v>
      </c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97" t="s">
        <v>130</v>
      </c>
      <c r="AA208" s="27"/>
      <c r="AB208" s="27"/>
      <c r="AC208" s="27"/>
      <c r="AD208" s="97" t="s">
        <v>130</v>
      </c>
      <c r="AE208" s="27"/>
      <c r="AF208" s="27"/>
      <c r="AG208" s="97" t="s">
        <v>130</v>
      </c>
      <c r="AH208" s="44"/>
      <c r="AI208" s="44"/>
      <c r="AJ208" s="94" t="s">
        <v>132</v>
      </c>
      <c r="AK208" s="27"/>
      <c r="AL208" s="27"/>
      <c r="AM208" s="44"/>
      <c r="AN208" s="44"/>
      <c r="AO208" s="44"/>
      <c r="AP208" s="44"/>
      <c r="AQ208" s="7">
        <f t="shared" si="47"/>
        <v>5</v>
      </c>
      <c r="AR208" s="3">
        <f t="shared" ref="AR208:AR210" si="54">34*2</f>
        <v>68</v>
      </c>
      <c r="AS208" s="8">
        <f t="shared" si="46"/>
        <v>7.3529411764705885E-2</v>
      </c>
    </row>
    <row r="209" spans="1:45" ht="12.75" customHeight="1" x14ac:dyDescent="0.2">
      <c r="A209" s="142"/>
      <c r="B209" s="105" t="s">
        <v>33</v>
      </c>
      <c r="C209" s="52" t="s">
        <v>102</v>
      </c>
      <c r="D209" s="53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97" t="s">
        <v>130</v>
      </c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94" t="s">
        <v>132</v>
      </c>
      <c r="AI209" s="44"/>
      <c r="AJ209" s="44"/>
      <c r="AK209" s="97" t="s">
        <v>130</v>
      </c>
      <c r="AL209" s="27"/>
      <c r="AM209" s="44"/>
      <c r="AN209" s="44"/>
      <c r="AO209" s="44"/>
      <c r="AP209" s="44"/>
      <c r="AQ209" s="7">
        <f t="shared" si="47"/>
        <v>3</v>
      </c>
      <c r="AR209" s="3">
        <f t="shared" si="54"/>
        <v>68</v>
      </c>
      <c r="AS209" s="8">
        <f t="shared" si="46"/>
        <v>4.4117647058823532E-2</v>
      </c>
    </row>
    <row r="210" spans="1:45" ht="12.75" customHeight="1" x14ac:dyDescent="0.2">
      <c r="A210" s="142"/>
      <c r="B210" s="106"/>
      <c r="C210" s="52" t="s">
        <v>103</v>
      </c>
      <c r="D210" s="53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97" t="s">
        <v>130</v>
      </c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94" t="s">
        <v>132</v>
      </c>
      <c r="AI210" s="44"/>
      <c r="AJ210" s="44"/>
      <c r="AK210" s="97" t="s">
        <v>130</v>
      </c>
      <c r="AL210" s="27"/>
      <c r="AM210" s="44"/>
      <c r="AN210" s="44"/>
      <c r="AO210" s="44"/>
      <c r="AP210" s="44"/>
      <c r="AQ210" s="7">
        <f t="shared" si="47"/>
        <v>3</v>
      </c>
      <c r="AR210" s="3">
        <f t="shared" si="54"/>
        <v>68</v>
      </c>
      <c r="AS210" s="8">
        <f t="shared" si="46"/>
        <v>4.4117647058823532E-2</v>
      </c>
    </row>
    <row r="211" spans="1:45" ht="12.75" customHeight="1" x14ac:dyDescent="0.2">
      <c r="A211" s="142"/>
      <c r="B211" s="105" t="s">
        <v>28</v>
      </c>
      <c r="C211" s="52" t="s">
        <v>102</v>
      </c>
      <c r="D211" s="51"/>
      <c r="E211" s="27"/>
      <c r="F211" s="96" t="s">
        <v>133</v>
      </c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94" t="s">
        <v>132</v>
      </c>
      <c r="AI211" s="27"/>
      <c r="AJ211" s="27"/>
      <c r="AK211" s="27"/>
      <c r="AL211" s="27"/>
      <c r="AM211" s="44"/>
      <c r="AN211" s="44"/>
      <c r="AO211" s="44"/>
      <c r="AP211" s="44"/>
      <c r="AQ211" s="7">
        <f t="shared" si="47"/>
        <v>2</v>
      </c>
      <c r="AR211" s="3">
        <f>34*1</f>
        <v>34</v>
      </c>
      <c r="AS211" s="8">
        <f t="shared" si="46"/>
        <v>5.8823529411764705E-2</v>
      </c>
    </row>
    <row r="212" spans="1:45" ht="12.75" customHeight="1" x14ac:dyDescent="0.2">
      <c r="A212" s="142"/>
      <c r="B212" s="106"/>
      <c r="C212" s="52" t="s">
        <v>103</v>
      </c>
      <c r="D212" s="51"/>
      <c r="E212" s="27"/>
      <c r="F212" s="96" t="s">
        <v>133</v>
      </c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94" t="s">
        <v>132</v>
      </c>
      <c r="AI212" s="27"/>
      <c r="AJ212" s="27"/>
      <c r="AK212" s="27"/>
      <c r="AL212" s="27"/>
      <c r="AM212" s="44"/>
      <c r="AN212" s="44"/>
      <c r="AO212" s="44"/>
      <c r="AP212" s="44"/>
      <c r="AQ212" s="7">
        <f t="shared" si="47"/>
        <v>2</v>
      </c>
      <c r="AR212" s="3">
        <f t="shared" ref="AR212:AR216" si="55">34*1</f>
        <v>34</v>
      </c>
      <c r="AS212" s="8">
        <f t="shared" si="46"/>
        <v>5.8823529411764705E-2</v>
      </c>
    </row>
    <row r="213" spans="1:45" ht="12.75" customHeight="1" x14ac:dyDescent="0.2">
      <c r="A213" s="142"/>
      <c r="B213" s="107" t="s">
        <v>51</v>
      </c>
      <c r="C213" s="52" t="s">
        <v>102</v>
      </c>
      <c r="D213" s="51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44"/>
      <c r="AI213" s="27"/>
      <c r="AJ213" s="27"/>
      <c r="AK213" s="27"/>
      <c r="AL213" s="27"/>
      <c r="AM213" s="44"/>
      <c r="AN213" s="44"/>
      <c r="AO213" s="44"/>
      <c r="AP213" s="44"/>
      <c r="AQ213" s="7">
        <f t="shared" si="47"/>
        <v>0</v>
      </c>
      <c r="AR213" s="3">
        <f t="shared" si="55"/>
        <v>34</v>
      </c>
      <c r="AS213" s="8">
        <f t="shared" si="46"/>
        <v>0</v>
      </c>
    </row>
    <row r="214" spans="1:45" ht="12.75" customHeight="1" x14ac:dyDescent="0.2">
      <c r="A214" s="142"/>
      <c r="B214" s="107"/>
      <c r="C214" s="52" t="s">
        <v>103</v>
      </c>
      <c r="D214" s="51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44"/>
      <c r="AI214" s="27"/>
      <c r="AJ214" s="27"/>
      <c r="AK214" s="27"/>
      <c r="AL214" s="27"/>
      <c r="AM214" s="44"/>
      <c r="AN214" s="44"/>
      <c r="AO214" s="44"/>
      <c r="AP214" s="44"/>
      <c r="AQ214" s="7">
        <f t="shared" si="47"/>
        <v>0</v>
      </c>
      <c r="AR214" s="3">
        <f t="shared" si="55"/>
        <v>34</v>
      </c>
      <c r="AS214" s="8">
        <f t="shared" si="46"/>
        <v>0</v>
      </c>
    </row>
    <row r="215" spans="1:45" ht="12.75" customHeight="1" x14ac:dyDescent="0.2">
      <c r="A215" s="142"/>
      <c r="B215" s="107" t="s">
        <v>52</v>
      </c>
      <c r="C215" s="52" t="s">
        <v>102</v>
      </c>
      <c r="D215" s="51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44"/>
      <c r="AI215" s="27"/>
      <c r="AJ215" s="27"/>
      <c r="AK215" s="27"/>
      <c r="AL215" s="27"/>
      <c r="AM215" s="44"/>
      <c r="AN215" s="44"/>
      <c r="AO215" s="44"/>
      <c r="AP215" s="44"/>
      <c r="AQ215" s="7">
        <f t="shared" si="47"/>
        <v>0</v>
      </c>
      <c r="AR215" s="3">
        <f t="shared" si="55"/>
        <v>34</v>
      </c>
      <c r="AS215" s="8">
        <f t="shared" si="46"/>
        <v>0</v>
      </c>
    </row>
    <row r="216" spans="1:45" ht="12.75" customHeight="1" x14ac:dyDescent="0.2">
      <c r="A216" s="142"/>
      <c r="B216" s="107"/>
      <c r="C216" s="52" t="s">
        <v>103</v>
      </c>
      <c r="D216" s="51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44"/>
      <c r="AI216" s="27"/>
      <c r="AJ216" s="27"/>
      <c r="AK216" s="27"/>
      <c r="AL216" s="27"/>
      <c r="AM216" s="44"/>
      <c r="AN216" s="44"/>
      <c r="AO216" s="44"/>
      <c r="AP216" s="44"/>
      <c r="AQ216" s="7">
        <f t="shared" si="47"/>
        <v>0</v>
      </c>
      <c r="AR216" s="3">
        <f t="shared" si="55"/>
        <v>34</v>
      </c>
      <c r="AS216" s="8">
        <f t="shared" si="46"/>
        <v>0</v>
      </c>
    </row>
    <row r="217" spans="1:45" ht="12.75" customHeight="1" x14ac:dyDescent="0.2">
      <c r="A217" s="142"/>
      <c r="B217" s="107" t="s">
        <v>84</v>
      </c>
      <c r="C217" s="52" t="s">
        <v>102</v>
      </c>
      <c r="D217" s="51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44"/>
      <c r="AI217" s="27"/>
      <c r="AJ217" s="27"/>
      <c r="AK217" s="27"/>
      <c r="AL217" s="27"/>
      <c r="AM217" s="44"/>
      <c r="AN217" s="44"/>
      <c r="AO217" s="44"/>
      <c r="AP217" s="44"/>
      <c r="AQ217" s="7">
        <f t="shared" si="47"/>
        <v>0</v>
      </c>
      <c r="AR217" s="3">
        <f>34*2</f>
        <v>68</v>
      </c>
      <c r="AS217" s="8">
        <f t="shared" si="46"/>
        <v>0</v>
      </c>
    </row>
    <row r="218" spans="1:45" ht="12.75" customHeight="1" x14ac:dyDescent="0.2">
      <c r="A218" s="142"/>
      <c r="B218" s="107"/>
      <c r="C218" s="52" t="s">
        <v>103</v>
      </c>
      <c r="D218" s="51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44"/>
      <c r="AI218" s="27"/>
      <c r="AJ218" s="27"/>
      <c r="AK218" s="27"/>
      <c r="AL218" s="27"/>
      <c r="AM218" s="44"/>
      <c r="AN218" s="44"/>
      <c r="AO218" s="44"/>
      <c r="AP218" s="44"/>
      <c r="AQ218" s="7">
        <f t="shared" si="47"/>
        <v>0</v>
      </c>
      <c r="AR218" s="3">
        <f t="shared" ref="AR218:AR220" si="56">34*2</f>
        <v>68</v>
      </c>
      <c r="AS218" s="8">
        <f t="shared" si="46"/>
        <v>0</v>
      </c>
    </row>
    <row r="219" spans="1:45" ht="12.75" customHeight="1" x14ac:dyDescent="0.2">
      <c r="A219" s="142"/>
      <c r="B219" s="107" t="s">
        <v>72</v>
      </c>
      <c r="C219" s="52" t="s">
        <v>102</v>
      </c>
      <c r="D219" s="51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44"/>
      <c r="AI219" s="27"/>
      <c r="AJ219" s="27"/>
      <c r="AK219" s="27"/>
      <c r="AL219" s="27"/>
      <c r="AM219" s="44"/>
      <c r="AN219" s="44"/>
      <c r="AO219" s="44"/>
      <c r="AP219" s="44"/>
      <c r="AQ219" s="7">
        <f t="shared" si="47"/>
        <v>0</v>
      </c>
      <c r="AR219" s="3">
        <f t="shared" si="56"/>
        <v>68</v>
      </c>
      <c r="AS219" s="8">
        <f t="shared" si="46"/>
        <v>0</v>
      </c>
    </row>
    <row r="220" spans="1:45" ht="12.75" customHeight="1" x14ac:dyDescent="0.2">
      <c r="A220" s="142"/>
      <c r="B220" s="107"/>
      <c r="C220" s="52" t="s">
        <v>103</v>
      </c>
      <c r="D220" s="51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44"/>
      <c r="AI220" s="27"/>
      <c r="AJ220" s="27"/>
      <c r="AK220" s="27"/>
      <c r="AL220" s="27"/>
      <c r="AM220" s="44"/>
      <c r="AN220" s="44"/>
      <c r="AO220" s="44"/>
      <c r="AP220" s="44"/>
      <c r="AQ220" s="7">
        <f t="shared" si="47"/>
        <v>0</v>
      </c>
      <c r="AR220" s="3">
        <f t="shared" si="56"/>
        <v>68</v>
      </c>
      <c r="AS220" s="8">
        <f t="shared" si="46"/>
        <v>0</v>
      </c>
    </row>
    <row r="221" spans="1:45" ht="27" customHeight="1" x14ac:dyDescent="0.2">
      <c r="A221" s="68"/>
      <c r="B221" s="69"/>
      <c r="C221" s="69"/>
      <c r="D221" s="69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  <c r="AA221" s="67"/>
      <c r="AB221" s="67"/>
      <c r="AC221" s="67"/>
      <c r="AD221" s="67"/>
      <c r="AE221" s="67"/>
      <c r="AF221" s="67"/>
      <c r="AG221" s="67"/>
      <c r="AH221" s="67"/>
      <c r="AI221" s="67"/>
      <c r="AJ221" s="67"/>
      <c r="AK221" s="67"/>
      <c r="AL221" s="67"/>
      <c r="AM221" s="68"/>
      <c r="AN221" s="68"/>
      <c r="AO221" s="68"/>
      <c r="AP221" s="68"/>
      <c r="AQ221" s="68"/>
      <c r="AR221" s="68"/>
      <c r="AS221" s="68"/>
    </row>
    <row r="222" spans="1:45" s="2" customFormat="1" ht="81.75" customHeight="1" x14ac:dyDescent="0.2">
      <c r="A222" s="145" t="s">
        <v>35</v>
      </c>
      <c r="B222" s="145"/>
      <c r="C222" s="145"/>
      <c r="D222" s="145"/>
      <c r="E222" s="108" t="s">
        <v>129</v>
      </c>
      <c r="F222" s="108"/>
      <c r="G222" s="108"/>
      <c r="H222" s="108"/>
      <c r="I222" s="108"/>
      <c r="J222" s="108"/>
      <c r="K222" s="108"/>
      <c r="L222" s="108"/>
      <c r="M222" s="108"/>
      <c r="N222" s="108"/>
      <c r="O222" s="108"/>
      <c r="P222" s="108"/>
      <c r="Q222" s="108"/>
      <c r="R222" s="108"/>
      <c r="S222" s="108"/>
      <c r="T222" s="108"/>
      <c r="U222" s="108"/>
      <c r="V222" s="108"/>
      <c r="W222" s="108"/>
      <c r="X222" s="108"/>
      <c r="Y222" s="108"/>
      <c r="Z222" s="108"/>
      <c r="AA222" s="108"/>
      <c r="AB222" s="108"/>
      <c r="AC222" s="108"/>
      <c r="AD222" s="108"/>
      <c r="AE222" s="108"/>
      <c r="AF222" s="108"/>
      <c r="AG222" s="108"/>
      <c r="AH222" s="108"/>
      <c r="AI222" s="108"/>
      <c r="AJ222" s="108"/>
      <c r="AK222" s="108"/>
      <c r="AL222" s="108"/>
      <c r="AM222" s="108"/>
      <c r="AN222" s="108"/>
      <c r="AO222" s="108"/>
      <c r="AP222" s="108"/>
      <c r="AQ222" s="110" t="s">
        <v>19</v>
      </c>
      <c r="AR222" s="143" t="s">
        <v>21</v>
      </c>
      <c r="AS222" s="144" t="s">
        <v>20</v>
      </c>
    </row>
    <row r="223" spans="1:45" s="2" customFormat="1" ht="21.75" customHeight="1" x14ac:dyDescent="0.2">
      <c r="A223" s="107" t="s">
        <v>0</v>
      </c>
      <c r="B223" s="107"/>
      <c r="C223" s="107"/>
      <c r="D223" s="23" t="s">
        <v>17</v>
      </c>
      <c r="E223" s="107" t="s">
        <v>1</v>
      </c>
      <c r="F223" s="107"/>
      <c r="G223" s="107"/>
      <c r="H223" s="107"/>
      <c r="I223" s="107" t="s">
        <v>2</v>
      </c>
      <c r="J223" s="107"/>
      <c r="K223" s="107"/>
      <c r="L223" s="107"/>
      <c r="M223" s="107" t="s">
        <v>3</v>
      </c>
      <c r="N223" s="107"/>
      <c r="O223" s="107"/>
      <c r="P223" s="107"/>
      <c r="Q223" s="107" t="s">
        <v>4</v>
      </c>
      <c r="R223" s="107"/>
      <c r="S223" s="107"/>
      <c r="T223" s="107"/>
      <c r="U223" s="107" t="s">
        <v>5</v>
      </c>
      <c r="V223" s="107"/>
      <c r="W223" s="107"/>
      <c r="X223" s="107" t="s">
        <v>6</v>
      </c>
      <c r="Y223" s="107"/>
      <c r="Z223" s="107"/>
      <c r="AA223" s="107"/>
      <c r="AB223" s="107" t="s">
        <v>7</v>
      </c>
      <c r="AC223" s="107"/>
      <c r="AD223" s="107"/>
      <c r="AE223" s="107" t="s">
        <v>8</v>
      </c>
      <c r="AF223" s="107"/>
      <c r="AG223" s="107"/>
      <c r="AH223" s="107"/>
      <c r="AI223" s="107"/>
      <c r="AJ223" s="107" t="s">
        <v>9</v>
      </c>
      <c r="AK223" s="107"/>
      <c r="AL223" s="107"/>
      <c r="AM223" s="107" t="s">
        <v>10</v>
      </c>
      <c r="AN223" s="107"/>
      <c r="AO223" s="107"/>
      <c r="AP223" s="107"/>
      <c r="AQ223" s="110"/>
      <c r="AR223" s="143"/>
      <c r="AS223" s="144"/>
    </row>
    <row r="224" spans="1:45" s="6" customFormat="1" ht="11.25" customHeight="1" x14ac:dyDescent="0.2">
      <c r="A224" s="107"/>
      <c r="B224" s="107"/>
      <c r="C224" s="107"/>
      <c r="D224" s="23" t="s">
        <v>18</v>
      </c>
      <c r="E224" s="5">
        <v>1</v>
      </c>
      <c r="F224" s="5">
        <v>2</v>
      </c>
      <c r="G224" s="5">
        <v>3</v>
      </c>
      <c r="H224" s="5">
        <v>4</v>
      </c>
      <c r="I224" s="5">
        <v>5</v>
      </c>
      <c r="J224" s="5">
        <v>6</v>
      </c>
      <c r="K224" s="5">
        <v>7</v>
      </c>
      <c r="L224" s="5">
        <v>8</v>
      </c>
      <c r="M224" s="5">
        <v>9</v>
      </c>
      <c r="N224" s="5">
        <v>10</v>
      </c>
      <c r="O224" s="5">
        <v>11</v>
      </c>
      <c r="P224" s="5">
        <v>12</v>
      </c>
      <c r="Q224" s="5">
        <v>13</v>
      </c>
      <c r="R224" s="5">
        <v>14</v>
      </c>
      <c r="S224" s="5">
        <v>15</v>
      </c>
      <c r="T224" s="5">
        <v>16</v>
      </c>
      <c r="U224" s="5">
        <v>17</v>
      </c>
      <c r="V224" s="5">
        <v>18</v>
      </c>
      <c r="W224" s="5">
        <v>19</v>
      </c>
      <c r="X224" s="5">
        <v>20</v>
      </c>
      <c r="Y224" s="5">
        <v>21</v>
      </c>
      <c r="Z224" s="5">
        <v>22</v>
      </c>
      <c r="AA224" s="5">
        <v>23</v>
      </c>
      <c r="AB224" s="5">
        <v>24</v>
      </c>
      <c r="AC224" s="5">
        <v>25</v>
      </c>
      <c r="AD224" s="5">
        <v>26</v>
      </c>
      <c r="AE224" s="5">
        <v>27</v>
      </c>
      <c r="AF224" s="5">
        <v>28</v>
      </c>
      <c r="AG224" s="5">
        <v>29</v>
      </c>
      <c r="AH224" s="5">
        <v>30</v>
      </c>
      <c r="AI224" s="5">
        <v>31</v>
      </c>
      <c r="AJ224" s="5">
        <v>32</v>
      </c>
      <c r="AK224" s="5">
        <v>33</v>
      </c>
      <c r="AL224" s="5">
        <v>34</v>
      </c>
      <c r="AM224" s="5">
        <v>35</v>
      </c>
      <c r="AN224" s="5">
        <v>36</v>
      </c>
      <c r="AO224" s="5">
        <v>37</v>
      </c>
      <c r="AP224" s="5">
        <v>38</v>
      </c>
      <c r="AQ224" s="110"/>
      <c r="AR224" s="143"/>
      <c r="AS224" s="144"/>
    </row>
    <row r="225" spans="1:45" ht="12.75" customHeight="1" x14ac:dyDescent="0.2">
      <c r="A225" s="142" t="s">
        <v>24</v>
      </c>
      <c r="B225" s="105" t="s">
        <v>12</v>
      </c>
      <c r="C225" s="52" t="s">
        <v>105</v>
      </c>
      <c r="D225" s="53"/>
      <c r="E225" s="27"/>
      <c r="F225" s="27"/>
      <c r="G225" s="27"/>
      <c r="H225" s="97" t="s">
        <v>130</v>
      </c>
      <c r="I225" s="27"/>
      <c r="J225" s="27"/>
      <c r="K225" s="27"/>
      <c r="L225" s="97" t="s">
        <v>130</v>
      </c>
      <c r="M225" s="27"/>
      <c r="N225" s="27"/>
      <c r="O225" s="97" t="s">
        <v>130</v>
      </c>
      <c r="P225" s="27"/>
      <c r="Q225" s="27"/>
      <c r="R225" s="27"/>
      <c r="S225" s="27"/>
      <c r="T225" s="27"/>
      <c r="U225" s="97" t="s">
        <v>130</v>
      </c>
      <c r="V225" s="27"/>
      <c r="W225" s="27"/>
      <c r="X225" s="27"/>
      <c r="Y225" s="97" t="s">
        <v>130</v>
      </c>
      <c r="Z225" s="27"/>
      <c r="AA225" s="27"/>
      <c r="AB225" s="97" t="s">
        <v>130</v>
      </c>
      <c r="AC225" s="27"/>
      <c r="AD225" s="97" t="s">
        <v>130</v>
      </c>
      <c r="AE225" s="27"/>
      <c r="AF225" s="94" t="s">
        <v>132</v>
      </c>
      <c r="AG225" s="27"/>
      <c r="AH225" s="27"/>
      <c r="AI225" s="27"/>
      <c r="AJ225" s="97" t="s">
        <v>130</v>
      </c>
      <c r="AK225" s="27"/>
      <c r="AL225" s="27"/>
      <c r="AM225" s="7"/>
      <c r="AN225" s="7"/>
      <c r="AO225" s="7"/>
      <c r="AP225" s="7"/>
      <c r="AQ225" s="7">
        <f>COUNTA(E225:AP225)</f>
        <v>9</v>
      </c>
      <c r="AR225" s="3">
        <f>34*3</f>
        <v>102</v>
      </c>
      <c r="AS225" s="8">
        <f t="shared" ref="AS225:AS272" si="57">AQ225/AR225</f>
        <v>8.8235294117647065E-2</v>
      </c>
    </row>
    <row r="226" spans="1:45" x14ac:dyDescent="0.2">
      <c r="A226" s="142"/>
      <c r="B226" s="106"/>
      <c r="C226" s="52" t="s">
        <v>106</v>
      </c>
      <c r="D226" s="53"/>
      <c r="E226" s="27"/>
      <c r="F226" s="27"/>
      <c r="G226" s="27"/>
      <c r="H226" s="97" t="s">
        <v>130</v>
      </c>
      <c r="I226" s="27"/>
      <c r="J226" s="27"/>
      <c r="K226" s="27"/>
      <c r="L226" s="97" t="s">
        <v>130</v>
      </c>
      <c r="M226" s="27"/>
      <c r="N226" s="27"/>
      <c r="O226" s="97" t="s">
        <v>130</v>
      </c>
      <c r="P226" s="27"/>
      <c r="Q226" s="27"/>
      <c r="R226" s="27"/>
      <c r="S226" s="27"/>
      <c r="T226" s="27"/>
      <c r="U226" s="97" t="s">
        <v>130</v>
      </c>
      <c r="V226" s="27"/>
      <c r="W226" s="27"/>
      <c r="X226" s="27"/>
      <c r="Y226" s="97" t="s">
        <v>130</v>
      </c>
      <c r="Z226" s="27"/>
      <c r="AA226" s="27"/>
      <c r="AB226" s="97" t="s">
        <v>130</v>
      </c>
      <c r="AC226" s="27"/>
      <c r="AD226" s="97" t="s">
        <v>130</v>
      </c>
      <c r="AE226" s="27"/>
      <c r="AF226" s="94" t="s">
        <v>132</v>
      </c>
      <c r="AG226" s="27"/>
      <c r="AH226" s="27"/>
      <c r="AI226" s="27"/>
      <c r="AJ226" s="97" t="s">
        <v>130</v>
      </c>
      <c r="AK226" s="27"/>
      <c r="AL226" s="27"/>
      <c r="AM226" s="7"/>
      <c r="AN226" s="7"/>
      <c r="AO226" s="7"/>
      <c r="AP226" s="7"/>
      <c r="AQ226" s="7">
        <f t="shared" ref="AQ226:AQ272" si="58">COUNTA(E226:AP226)</f>
        <v>9</v>
      </c>
      <c r="AR226" s="3">
        <f t="shared" ref="AR226:AR227" si="59">34*3</f>
        <v>102</v>
      </c>
      <c r="AS226" s="8">
        <f t="shared" si="57"/>
        <v>8.8235294117647065E-2</v>
      </c>
    </row>
    <row r="227" spans="1:45" ht="12.75" customHeight="1" x14ac:dyDescent="0.2">
      <c r="A227" s="142"/>
      <c r="B227" s="124"/>
      <c r="C227" s="52" t="s">
        <v>136</v>
      </c>
      <c r="D227" s="53"/>
      <c r="E227" s="27"/>
      <c r="F227" s="27"/>
      <c r="G227" s="27"/>
      <c r="H227" s="97" t="s">
        <v>130</v>
      </c>
      <c r="I227" s="27"/>
      <c r="J227" s="27"/>
      <c r="K227" s="27"/>
      <c r="L227" s="97" t="s">
        <v>130</v>
      </c>
      <c r="M227" s="27"/>
      <c r="N227" s="27"/>
      <c r="O227" s="97" t="s">
        <v>130</v>
      </c>
      <c r="P227" s="27"/>
      <c r="Q227" s="27"/>
      <c r="R227" s="27"/>
      <c r="S227" s="27"/>
      <c r="T227" s="27"/>
      <c r="U227" s="97" t="s">
        <v>130</v>
      </c>
      <c r="V227" s="27"/>
      <c r="W227" s="27"/>
      <c r="X227" s="27"/>
      <c r="Y227" s="97" t="s">
        <v>130</v>
      </c>
      <c r="Z227" s="27"/>
      <c r="AA227" s="27"/>
      <c r="AB227" s="97" t="s">
        <v>130</v>
      </c>
      <c r="AC227" s="27"/>
      <c r="AD227" s="97" t="s">
        <v>130</v>
      </c>
      <c r="AE227" s="27"/>
      <c r="AF227" s="94" t="s">
        <v>132</v>
      </c>
      <c r="AG227" s="27"/>
      <c r="AH227" s="27"/>
      <c r="AI227" s="27"/>
      <c r="AJ227" s="97" t="s">
        <v>130</v>
      </c>
      <c r="AK227" s="27"/>
      <c r="AL227" s="27"/>
      <c r="AM227" s="7"/>
      <c r="AN227" s="7"/>
      <c r="AO227" s="7"/>
      <c r="AP227" s="7"/>
      <c r="AQ227" s="7">
        <f t="shared" si="58"/>
        <v>9</v>
      </c>
      <c r="AR227" s="3">
        <f t="shared" si="59"/>
        <v>102</v>
      </c>
      <c r="AS227" s="8">
        <f t="shared" si="57"/>
        <v>8.8235294117647065E-2</v>
      </c>
    </row>
    <row r="228" spans="1:45" ht="12.75" customHeight="1" x14ac:dyDescent="0.2">
      <c r="A228" s="142"/>
      <c r="B228" s="105" t="s">
        <v>26</v>
      </c>
      <c r="C228" s="52" t="s">
        <v>105</v>
      </c>
      <c r="D228" s="53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97" t="s">
        <v>130</v>
      </c>
      <c r="R228" s="27"/>
      <c r="S228" s="27"/>
      <c r="T228" s="27"/>
      <c r="U228" s="27"/>
      <c r="V228" s="97" t="s">
        <v>130</v>
      </c>
      <c r="W228" s="27"/>
      <c r="X228" s="27"/>
      <c r="Y228" s="27"/>
      <c r="Z228" s="27"/>
      <c r="AA228" s="27"/>
      <c r="AB228" s="27"/>
      <c r="AC228" s="27"/>
      <c r="AD228" s="27"/>
      <c r="AE228" s="97" t="s">
        <v>130</v>
      </c>
      <c r="AF228" s="27"/>
      <c r="AG228" s="27"/>
      <c r="AH228" s="27"/>
      <c r="AI228" s="94" t="s">
        <v>132</v>
      </c>
      <c r="AJ228" s="27"/>
      <c r="AK228" s="97" t="s">
        <v>130</v>
      </c>
      <c r="AL228" s="27"/>
      <c r="AM228" s="7"/>
      <c r="AN228" s="7"/>
      <c r="AO228" s="7"/>
      <c r="AP228" s="7"/>
      <c r="AQ228" s="7">
        <f t="shared" si="58"/>
        <v>5</v>
      </c>
      <c r="AR228" s="3">
        <f>34*2</f>
        <v>68</v>
      </c>
      <c r="AS228" s="8">
        <f t="shared" si="57"/>
        <v>7.3529411764705885E-2</v>
      </c>
    </row>
    <row r="229" spans="1:45" ht="12.75" customHeight="1" x14ac:dyDescent="0.2">
      <c r="A229" s="142"/>
      <c r="B229" s="106"/>
      <c r="C229" s="52" t="s">
        <v>106</v>
      </c>
      <c r="D229" s="51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97" t="s">
        <v>130</v>
      </c>
      <c r="R229" s="27"/>
      <c r="S229" s="27"/>
      <c r="T229" s="27"/>
      <c r="U229" s="27"/>
      <c r="V229" s="97" t="s">
        <v>130</v>
      </c>
      <c r="W229" s="27"/>
      <c r="X229" s="27"/>
      <c r="Y229" s="27"/>
      <c r="Z229" s="27"/>
      <c r="AA229" s="27"/>
      <c r="AB229" s="27"/>
      <c r="AC229" s="27"/>
      <c r="AD229" s="27"/>
      <c r="AE229" s="97" t="s">
        <v>130</v>
      </c>
      <c r="AF229" s="27"/>
      <c r="AG229" s="27"/>
      <c r="AH229" s="27"/>
      <c r="AI229" s="94" t="s">
        <v>132</v>
      </c>
      <c r="AJ229" s="27"/>
      <c r="AK229" s="97" t="s">
        <v>130</v>
      </c>
      <c r="AL229" s="27"/>
      <c r="AM229" s="7"/>
      <c r="AN229" s="7"/>
      <c r="AO229" s="7"/>
      <c r="AP229" s="7"/>
      <c r="AQ229" s="7">
        <f t="shared" si="58"/>
        <v>5</v>
      </c>
      <c r="AR229" s="3">
        <f t="shared" ref="AR229:AR230" si="60">34*2</f>
        <v>68</v>
      </c>
      <c r="AS229" s="8">
        <f t="shared" si="57"/>
        <v>7.3529411764705885E-2</v>
      </c>
    </row>
    <row r="230" spans="1:45" ht="15.6" customHeight="1" x14ac:dyDescent="0.2">
      <c r="A230" s="142"/>
      <c r="B230" s="124"/>
      <c r="C230" s="52" t="s">
        <v>136</v>
      </c>
      <c r="D230" s="53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97" t="s">
        <v>130</v>
      </c>
      <c r="R230" s="27"/>
      <c r="S230" s="27"/>
      <c r="T230" s="27"/>
      <c r="U230" s="27"/>
      <c r="V230" s="97" t="s">
        <v>130</v>
      </c>
      <c r="W230" s="27"/>
      <c r="X230" s="27"/>
      <c r="Y230" s="27"/>
      <c r="Z230" s="27"/>
      <c r="AA230" s="27"/>
      <c r="AB230" s="27"/>
      <c r="AC230" s="27"/>
      <c r="AD230" s="27"/>
      <c r="AE230" s="97" t="s">
        <v>130</v>
      </c>
      <c r="AF230" s="27"/>
      <c r="AG230" s="27"/>
      <c r="AH230" s="27"/>
      <c r="AI230" s="94" t="s">
        <v>132</v>
      </c>
      <c r="AJ230" s="27"/>
      <c r="AK230" s="97" t="s">
        <v>130</v>
      </c>
      <c r="AL230" s="27"/>
      <c r="AM230" s="7"/>
      <c r="AN230" s="7"/>
      <c r="AO230" s="7"/>
      <c r="AP230" s="7"/>
      <c r="AQ230" s="7">
        <f t="shared" si="58"/>
        <v>5</v>
      </c>
      <c r="AR230" s="3">
        <f t="shared" si="60"/>
        <v>68</v>
      </c>
      <c r="AS230" s="8">
        <f t="shared" si="57"/>
        <v>7.3529411764705885E-2</v>
      </c>
    </row>
    <row r="231" spans="1:45" ht="15" customHeight="1" x14ac:dyDescent="0.2">
      <c r="A231" s="142"/>
      <c r="B231" s="105" t="s">
        <v>131</v>
      </c>
      <c r="C231" s="52" t="s">
        <v>105</v>
      </c>
      <c r="D231" s="51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97" t="s">
        <v>130</v>
      </c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94" t="s">
        <v>132</v>
      </c>
      <c r="AJ231" s="27"/>
      <c r="AK231" s="27"/>
      <c r="AL231" s="27"/>
      <c r="AM231" s="7"/>
      <c r="AN231" s="7"/>
      <c r="AO231" s="7"/>
      <c r="AP231" s="7"/>
      <c r="AQ231" s="7">
        <f t="shared" si="58"/>
        <v>2</v>
      </c>
      <c r="AR231" s="3">
        <f t="shared" ref="AR231:AR236" si="61">34*3</f>
        <v>102</v>
      </c>
      <c r="AS231" s="8">
        <f t="shared" si="57"/>
        <v>1.9607843137254902E-2</v>
      </c>
    </row>
    <row r="232" spans="1:45" ht="17.45" customHeight="1" x14ac:dyDescent="0.2">
      <c r="A232" s="142"/>
      <c r="B232" s="106"/>
      <c r="C232" s="52" t="s">
        <v>106</v>
      </c>
      <c r="D232" s="53"/>
      <c r="E232" s="27"/>
      <c r="F232" s="27"/>
      <c r="G232" s="27"/>
      <c r="H232" s="27"/>
      <c r="I232" s="95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97" t="s">
        <v>130</v>
      </c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94" t="s">
        <v>132</v>
      </c>
      <c r="AJ232" s="27"/>
      <c r="AK232" s="27"/>
      <c r="AL232" s="27"/>
      <c r="AM232" s="7"/>
      <c r="AN232" s="7"/>
      <c r="AO232" s="7"/>
      <c r="AP232" s="7"/>
      <c r="AQ232" s="7">
        <f t="shared" si="58"/>
        <v>2</v>
      </c>
      <c r="AR232" s="3">
        <f t="shared" si="61"/>
        <v>102</v>
      </c>
      <c r="AS232" s="8">
        <f t="shared" si="57"/>
        <v>1.9607843137254902E-2</v>
      </c>
    </row>
    <row r="233" spans="1:45" ht="12.75" customHeight="1" x14ac:dyDescent="0.2">
      <c r="A233" s="142"/>
      <c r="B233" s="124"/>
      <c r="C233" s="52" t="s">
        <v>136</v>
      </c>
      <c r="D233" s="53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97" t="s">
        <v>130</v>
      </c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94" t="s">
        <v>132</v>
      </c>
      <c r="AJ233" s="27"/>
      <c r="AK233" s="27"/>
      <c r="AL233" s="27"/>
      <c r="AM233" s="7"/>
      <c r="AN233" s="7"/>
      <c r="AO233" s="7"/>
      <c r="AP233" s="7"/>
      <c r="AQ233" s="7">
        <f t="shared" si="58"/>
        <v>2</v>
      </c>
      <c r="AR233" s="3">
        <f t="shared" si="61"/>
        <v>102</v>
      </c>
      <c r="AS233" s="8">
        <f t="shared" si="57"/>
        <v>1.9607843137254902E-2</v>
      </c>
    </row>
    <row r="234" spans="1:45" ht="12.75" customHeight="1" x14ac:dyDescent="0.2">
      <c r="A234" s="142"/>
      <c r="B234" s="105" t="s">
        <v>97</v>
      </c>
      <c r="C234" s="52" t="s">
        <v>105</v>
      </c>
      <c r="D234" s="81"/>
      <c r="E234" s="27"/>
      <c r="F234" s="27"/>
      <c r="G234" s="27"/>
      <c r="H234" s="84"/>
      <c r="I234" s="84"/>
      <c r="J234" s="27"/>
      <c r="K234" s="27"/>
      <c r="L234" s="27"/>
      <c r="M234" s="97" t="s">
        <v>130</v>
      </c>
      <c r="N234" s="27"/>
      <c r="O234" s="27"/>
      <c r="P234" s="27"/>
      <c r="Q234" s="27"/>
      <c r="R234" s="97" t="s">
        <v>130</v>
      </c>
      <c r="S234" s="27"/>
      <c r="T234" s="27"/>
      <c r="U234" s="27"/>
      <c r="V234" s="27"/>
      <c r="W234" s="97" t="s">
        <v>130</v>
      </c>
      <c r="X234" s="27"/>
      <c r="Y234" s="27"/>
      <c r="Z234" s="27"/>
      <c r="AA234" s="27"/>
      <c r="AB234" s="27"/>
      <c r="AC234" s="27"/>
      <c r="AD234" s="27"/>
      <c r="AE234" s="27"/>
      <c r="AF234" s="94" t="s">
        <v>132</v>
      </c>
      <c r="AG234" s="27"/>
      <c r="AH234" s="27"/>
      <c r="AI234" s="27"/>
      <c r="AJ234" s="97" t="s">
        <v>130</v>
      </c>
      <c r="AK234" s="27"/>
      <c r="AL234" s="27"/>
      <c r="AM234" s="7"/>
      <c r="AN234" s="7"/>
      <c r="AO234" s="7"/>
      <c r="AP234" s="7"/>
      <c r="AQ234" s="7">
        <f t="shared" si="58"/>
        <v>5</v>
      </c>
      <c r="AR234" s="3">
        <f t="shared" si="61"/>
        <v>102</v>
      </c>
      <c r="AS234" s="8">
        <f t="shared" si="57"/>
        <v>4.9019607843137254E-2</v>
      </c>
    </row>
    <row r="235" spans="1:45" ht="12.75" customHeight="1" x14ac:dyDescent="0.2">
      <c r="A235" s="142"/>
      <c r="B235" s="106"/>
      <c r="C235" s="52" t="s">
        <v>106</v>
      </c>
      <c r="D235" s="53"/>
      <c r="E235" s="27"/>
      <c r="F235" s="27"/>
      <c r="G235" s="27"/>
      <c r="H235" s="27"/>
      <c r="I235" s="27"/>
      <c r="J235" s="27"/>
      <c r="K235" s="27"/>
      <c r="L235" s="27"/>
      <c r="M235" s="97" t="s">
        <v>130</v>
      </c>
      <c r="N235" s="27"/>
      <c r="O235" s="27"/>
      <c r="P235" s="27"/>
      <c r="Q235" s="27"/>
      <c r="R235" s="97" t="s">
        <v>130</v>
      </c>
      <c r="S235" s="27"/>
      <c r="T235" s="27"/>
      <c r="U235" s="27"/>
      <c r="V235" s="27"/>
      <c r="W235" s="97" t="s">
        <v>130</v>
      </c>
      <c r="X235" s="27"/>
      <c r="Y235" s="27"/>
      <c r="Z235" s="27"/>
      <c r="AA235" s="27"/>
      <c r="AB235" s="27"/>
      <c r="AC235" s="27"/>
      <c r="AD235" s="27"/>
      <c r="AE235" s="27"/>
      <c r="AF235" s="94" t="s">
        <v>132</v>
      </c>
      <c r="AG235" s="27"/>
      <c r="AH235" s="27"/>
      <c r="AI235" s="44"/>
      <c r="AJ235" s="97" t="s">
        <v>130</v>
      </c>
      <c r="AK235" s="27"/>
      <c r="AL235" s="27"/>
      <c r="AM235" s="7"/>
      <c r="AN235" s="7"/>
      <c r="AO235" s="7"/>
      <c r="AP235" s="7"/>
      <c r="AQ235" s="7">
        <f t="shared" si="58"/>
        <v>5</v>
      </c>
      <c r="AR235" s="3">
        <f t="shared" si="61"/>
        <v>102</v>
      </c>
      <c r="AS235" s="8">
        <f t="shared" si="57"/>
        <v>4.9019607843137254E-2</v>
      </c>
    </row>
    <row r="236" spans="1:45" x14ac:dyDescent="0.2">
      <c r="A236" s="142"/>
      <c r="B236" s="124"/>
      <c r="C236" s="52" t="s">
        <v>136</v>
      </c>
      <c r="D236" s="53"/>
      <c r="E236" s="27"/>
      <c r="F236" s="27"/>
      <c r="G236" s="27"/>
      <c r="H236" s="27"/>
      <c r="I236" s="27"/>
      <c r="J236" s="27"/>
      <c r="K236" s="27"/>
      <c r="L236" s="27"/>
      <c r="M236" s="97" t="s">
        <v>130</v>
      </c>
      <c r="N236" s="27"/>
      <c r="O236" s="27"/>
      <c r="P236" s="27"/>
      <c r="Q236" s="27"/>
      <c r="R236" s="97" t="s">
        <v>130</v>
      </c>
      <c r="S236" s="27"/>
      <c r="T236" s="27"/>
      <c r="U236" s="27"/>
      <c r="V236" s="27"/>
      <c r="W236" s="97" t="s">
        <v>130</v>
      </c>
      <c r="X236" s="27"/>
      <c r="Y236" s="27"/>
      <c r="Z236" s="27"/>
      <c r="AA236" s="27"/>
      <c r="AB236" s="27"/>
      <c r="AC236" s="27"/>
      <c r="AD236" s="27"/>
      <c r="AE236" s="27"/>
      <c r="AF236" s="94" t="s">
        <v>132</v>
      </c>
      <c r="AG236" s="27"/>
      <c r="AH236" s="27"/>
      <c r="AI236" s="44"/>
      <c r="AJ236" s="97" t="s">
        <v>130</v>
      </c>
      <c r="AK236" s="27"/>
      <c r="AL236" s="27"/>
      <c r="AM236" s="7"/>
      <c r="AN236" s="7"/>
      <c r="AO236" s="7"/>
      <c r="AP236" s="7"/>
      <c r="AQ236" s="7">
        <f t="shared" si="58"/>
        <v>5</v>
      </c>
      <c r="AR236" s="3">
        <f t="shared" si="61"/>
        <v>102</v>
      </c>
      <c r="AS236" s="8">
        <f t="shared" si="57"/>
        <v>4.9019607843137254E-2</v>
      </c>
    </row>
    <row r="237" spans="1:45" ht="12.75" customHeight="1" x14ac:dyDescent="0.2">
      <c r="A237" s="142"/>
      <c r="B237" s="105" t="s">
        <v>98</v>
      </c>
      <c r="C237" s="52" t="s">
        <v>105</v>
      </c>
      <c r="D237" s="53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97" t="s">
        <v>130</v>
      </c>
      <c r="S237" s="27"/>
      <c r="T237" s="27"/>
      <c r="U237" s="27"/>
      <c r="V237" s="27"/>
      <c r="W237" s="27"/>
      <c r="X237" s="27"/>
      <c r="Y237" s="97" t="s">
        <v>130</v>
      </c>
      <c r="Z237" s="27"/>
      <c r="AA237" s="27"/>
      <c r="AB237" s="27"/>
      <c r="AC237" s="27"/>
      <c r="AD237" s="97" t="s">
        <v>130</v>
      </c>
      <c r="AE237" s="27"/>
      <c r="AF237" s="27"/>
      <c r="AG237" s="27"/>
      <c r="AH237" s="27"/>
      <c r="AI237" s="44"/>
      <c r="AJ237" s="97" t="s">
        <v>130</v>
      </c>
      <c r="AK237" s="27"/>
      <c r="AL237" s="97" t="s">
        <v>130</v>
      </c>
      <c r="AM237" s="7"/>
      <c r="AN237" s="7"/>
      <c r="AO237" s="7"/>
      <c r="AP237" s="7"/>
      <c r="AQ237" s="7">
        <f t="shared" si="58"/>
        <v>5</v>
      </c>
      <c r="AR237" s="3">
        <f t="shared" ref="AR237:AR239" si="62">34*2</f>
        <v>68</v>
      </c>
      <c r="AS237" s="8">
        <f t="shared" si="57"/>
        <v>7.3529411764705885E-2</v>
      </c>
    </row>
    <row r="238" spans="1:45" ht="12.75" customHeight="1" x14ac:dyDescent="0.2">
      <c r="A238" s="142"/>
      <c r="B238" s="106"/>
      <c r="C238" s="52" t="s">
        <v>106</v>
      </c>
      <c r="D238" s="53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97" t="s">
        <v>130</v>
      </c>
      <c r="S238" s="27"/>
      <c r="T238" s="27"/>
      <c r="U238" s="27"/>
      <c r="V238" s="27"/>
      <c r="W238" s="27"/>
      <c r="X238" s="27"/>
      <c r="Y238" s="97" t="s">
        <v>130</v>
      </c>
      <c r="Z238" s="27"/>
      <c r="AA238" s="27"/>
      <c r="AB238" s="27"/>
      <c r="AC238" s="27"/>
      <c r="AD238" s="97" t="s">
        <v>130</v>
      </c>
      <c r="AE238" s="27"/>
      <c r="AF238" s="27"/>
      <c r="AG238" s="27"/>
      <c r="AH238" s="27"/>
      <c r="AI238" s="44"/>
      <c r="AJ238" s="97" t="s">
        <v>130</v>
      </c>
      <c r="AK238" s="27"/>
      <c r="AL238" s="97" t="s">
        <v>130</v>
      </c>
      <c r="AM238" s="7"/>
      <c r="AN238" s="7"/>
      <c r="AO238" s="7"/>
      <c r="AP238" s="7"/>
      <c r="AQ238" s="7">
        <f t="shared" si="58"/>
        <v>5</v>
      </c>
      <c r="AR238" s="3">
        <f t="shared" si="62"/>
        <v>68</v>
      </c>
      <c r="AS238" s="8">
        <f t="shared" si="57"/>
        <v>7.3529411764705885E-2</v>
      </c>
    </row>
    <row r="239" spans="1:45" ht="12.75" customHeight="1" x14ac:dyDescent="0.2">
      <c r="A239" s="142"/>
      <c r="B239" s="124"/>
      <c r="C239" s="52" t="s">
        <v>136</v>
      </c>
      <c r="D239" s="51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97" t="s">
        <v>130</v>
      </c>
      <c r="S239" s="27"/>
      <c r="T239" s="27"/>
      <c r="U239" s="27"/>
      <c r="V239" s="27"/>
      <c r="W239" s="27"/>
      <c r="X239" s="27"/>
      <c r="Y239" s="97" t="s">
        <v>130</v>
      </c>
      <c r="Z239" s="27"/>
      <c r="AA239" s="27"/>
      <c r="AB239" s="27"/>
      <c r="AC239" s="27"/>
      <c r="AD239" s="97" t="s">
        <v>130</v>
      </c>
      <c r="AE239" s="27"/>
      <c r="AF239" s="27"/>
      <c r="AG239" s="27"/>
      <c r="AH239" s="27"/>
      <c r="AI239" s="44"/>
      <c r="AJ239" s="97" t="s">
        <v>130</v>
      </c>
      <c r="AK239" s="27"/>
      <c r="AL239" s="97" t="s">
        <v>130</v>
      </c>
      <c r="AM239" s="7"/>
      <c r="AN239" s="7"/>
      <c r="AO239" s="7"/>
      <c r="AP239" s="7"/>
      <c r="AQ239" s="7">
        <f t="shared" si="58"/>
        <v>5</v>
      </c>
      <c r="AR239" s="3">
        <f t="shared" si="62"/>
        <v>68</v>
      </c>
      <c r="AS239" s="8">
        <f t="shared" si="57"/>
        <v>7.3529411764705885E-2</v>
      </c>
    </row>
    <row r="240" spans="1:45" x14ac:dyDescent="0.2">
      <c r="A240" s="142"/>
      <c r="B240" s="105" t="s">
        <v>99</v>
      </c>
      <c r="C240" s="52" t="s">
        <v>105</v>
      </c>
      <c r="D240" s="53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97" t="s">
        <v>130</v>
      </c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44"/>
      <c r="AJ240" s="44"/>
      <c r="AK240" s="27"/>
      <c r="AL240" s="97" t="s">
        <v>130</v>
      </c>
      <c r="AM240" s="7"/>
      <c r="AN240" s="7"/>
      <c r="AO240" s="7"/>
      <c r="AP240" s="7"/>
      <c r="AQ240" s="7">
        <f t="shared" si="58"/>
        <v>2</v>
      </c>
      <c r="AR240" s="3">
        <f>34*1</f>
        <v>34</v>
      </c>
      <c r="AS240" s="8">
        <f t="shared" si="57"/>
        <v>5.8823529411764705E-2</v>
      </c>
    </row>
    <row r="241" spans="1:45" x14ac:dyDescent="0.2">
      <c r="A241" s="142"/>
      <c r="B241" s="106"/>
      <c r="C241" s="52" t="s">
        <v>106</v>
      </c>
      <c r="D241" s="51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97" t="s">
        <v>130</v>
      </c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44"/>
      <c r="AJ241" s="44"/>
      <c r="AK241" s="27"/>
      <c r="AL241" s="97" t="s">
        <v>130</v>
      </c>
      <c r="AM241" s="7"/>
      <c r="AN241" s="7"/>
      <c r="AO241" s="7"/>
      <c r="AP241" s="7"/>
      <c r="AQ241" s="7">
        <f t="shared" si="58"/>
        <v>2</v>
      </c>
      <c r="AR241" s="3">
        <f t="shared" ref="AR241:AR245" si="63">34*1</f>
        <v>34</v>
      </c>
      <c r="AS241" s="8">
        <f t="shared" si="57"/>
        <v>5.8823529411764705E-2</v>
      </c>
    </row>
    <row r="242" spans="1:45" x14ac:dyDescent="0.2">
      <c r="A242" s="142"/>
      <c r="B242" s="124"/>
      <c r="C242" s="52" t="s">
        <v>136</v>
      </c>
      <c r="D242" s="51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97" t="s">
        <v>130</v>
      </c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44"/>
      <c r="AJ242" s="44"/>
      <c r="AK242" s="27"/>
      <c r="AL242" s="97" t="s">
        <v>130</v>
      </c>
      <c r="AM242" s="7"/>
      <c r="AN242" s="7"/>
      <c r="AO242" s="7"/>
      <c r="AP242" s="7"/>
      <c r="AQ242" s="7">
        <f t="shared" si="58"/>
        <v>2</v>
      </c>
      <c r="AR242" s="3">
        <f t="shared" si="63"/>
        <v>34</v>
      </c>
      <c r="AS242" s="8">
        <f t="shared" si="57"/>
        <v>5.8823529411764705E-2</v>
      </c>
    </row>
    <row r="243" spans="1:45" ht="12.75" customHeight="1" x14ac:dyDescent="0.2">
      <c r="A243" s="142"/>
      <c r="B243" s="105" t="s">
        <v>34</v>
      </c>
      <c r="C243" s="52" t="s">
        <v>105</v>
      </c>
      <c r="D243" s="53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97" t="s">
        <v>130</v>
      </c>
      <c r="Q243" s="27"/>
      <c r="R243" s="27"/>
      <c r="S243" s="27"/>
      <c r="T243" s="84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94" t="s">
        <v>132</v>
      </c>
      <c r="AH243" s="27"/>
      <c r="AI243" s="44"/>
      <c r="AJ243" s="44"/>
      <c r="AK243" s="97" t="s">
        <v>130</v>
      </c>
      <c r="AL243" s="27"/>
      <c r="AM243" s="7"/>
      <c r="AN243" s="7"/>
      <c r="AO243" s="7"/>
      <c r="AP243" s="7"/>
      <c r="AQ243" s="7">
        <f t="shared" si="58"/>
        <v>3</v>
      </c>
      <c r="AR243" s="3">
        <f t="shared" si="63"/>
        <v>34</v>
      </c>
      <c r="AS243" s="8">
        <f t="shared" si="57"/>
        <v>8.8235294117647065E-2</v>
      </c>
    </row>
    <row r="244" spans="1:45" ht="12.75" customHeight="1" x14ac:dyDescent="0.2">
      <c r="A244" s="142"/>
      <c r="B244" s="106"/>
      <c r="C244" s="52" t="s">
        <v>106</v>
      </c>
      <c r="D244" s="53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97" t="s">
        <v>130</v>
      </c>
      <c r="Q244" s="27"/>
      <c r="R244" s="27"/>
      <c r="S244" s="95"/>
      <c r="T244" s="84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94" t="s">
        <v>132</v>
      </c>
      <c r="AH244" s="27"/>
      <c r="AI244" s="44"/>
      <c r="AJ244" s="44"/>
      <c r="AK244" s="97" t="s">
        <v>130</v>
      </c>
      <c r="AL244" s="27"/>
      <c r="AM244" s="7"/>
      <c r="AN244" s="7"/>
      <c r="AO244" s="7"/>
      <c r="AP244" s="7"/>
      <c r="AQ244" s="7">
        <f t="shared" si="58"/>
        <v>3</v>
      </c>
      <c r="AR244" s="3">
        <f t="shared" si="63"/>
        <v>34</v>
      </c>
      <c r="AS244" s="8">
        <f t="shared" si="57"/>
        <v>8.8235294117647065E-2</v>
      </c>
    </row>
    <row r="245" spans="1:45" ht="12.75" customHeight="1" x14ac:dyDescent="0.2">
      <c r="A245" s="142"/>
      <c r="B245" s="106"/>
      <c r="C245" s="52" t="s">
        <v>136</v>
      </c>
      <c r="D245" s="51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97" t="s">
        <v>130</v>
      </c>
      <c r="Q245" s="27"/>
      <c r="R245" s="27"/>
      <c r="S245" s="84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94" t="s">
        <v>132</v>
      </c>
      <c r="AH245" s="27"/>
      <c r="AI245" s="44"/>
      <c r="AJ245" s="44"/>
      <c r="AK245" s="97" t="s">
        <v>130</v>
      </c>
      <c r="AL245" s="27"/>
      <c r="AM245" s="7"/>
      <c r="AN245" s="7"/>
      <c r="AO245" s="7"/>
      <c r="AP245" s="7"/>
      <c r="AQ245" s="7">
        <f t="shared" si="58"/>
        <v>3</v>
      </c>
      <c r="AR245" s="3">
        <f t="shared" si="63"/>
        <v>34</v>
      </c>
      <c r="AS245" s="8">
        <f t="shared" si="57"/>
        <v>8.8235294117647065E-2</v>
      </c>
    </row>
    <row r="246" spans="1:45" ht="12.75" customHeight="1" x14ac:dyDescent="0.2">
      <c r="A246" s="142"/>
      <c r="B246" s="105" t="s">
        <v>27</v>
      </c>
      <c r="C246" s="52" t="s">
        <v>105</v>
      </c>
      <c r="D246" s="51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84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94" t="s">
        <v>132</v>
      </c>
      <c r="AI246" s="44"/>
      <c r="AJ246" s="44"/>
      <c r="AK246" s="27"/>
      <c r="AL246" s="27"/>
      <c r="AM246" s="7"/>
      <c r="AN246" s="7"/>
      <c r="AO246" s="7"/>
      <c r="AP246" s="7"/>
      <c r="AQ246" s="7">
        <f t="shared" si="58"/>
        <v>1</v>
      </c>
      <c r="AR246" s="3">
        <f t="shared" ref="AR246:AR248" si="64">34*3</f>
        <v>102</v>
      </c>
      <c r="AS246" s="8">
        <f t="shared" si="57"/>
        <v>9.8039215686274508E-3</v>
      </c>
    </row>
    <row r="247" spans="1:45" ht="12.75" customHeight="1" x14ac:dyDescent="0.2">
      <c r="A247" s="142"/>
      <c r="B247" s="106"/>
      <c r="C247" s="52" t="s">
        <v>106</v>
      </c>
      <c r="D247" s="51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84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94" t="s">
        <v>132</v>
      </c>
      <c r="AI247" s="44"/>
      <c r="AJ247" s="44"/>
      <c r="AK247" s="27"/>
      <c r="AL247" s="27"/>
      <c r="AM247" s="7"/>
      <c r="AN247" s="7"/>
      <c r="AO247" s="7"/>
      <c r="AP247" s="7"/>
      <c r="AQ247" s="7">
        <f t="shared" si="58"/>
        <v>1</v>
      </c>
      <c r="AR247" s="3">
        <f t="shared" si="64"/>
        <v>102</v>
      </c>
      <c r="AS247" s="8">
        <f t="shared" si="57"/>
        <v>9.8039215686274508E-3</v>
      </c>
    </row>
    <row r="248" spans="1:45" ht="12.75" customHeight="1" x14ac:dyDescent="0.2">
      <c r="A248" s="142"/>
      <c r="B248" s="124"/>
      <c r="C248" s="52" t="s">
        <v>136</v>
      </c>
      <c r="D248" s="51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84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94" t="s">
        <v>132</v>
      </c>
      <c r="AI248" s="44"/>
      <c r="AJ248" s="44"/>
      <c r="AK248" s="27"/>
      <c r="AL248" s="27"/>
      <c r="AM248" s="7"/>
      <c r="AN248" s="7"/>
      <c r="AO248" s="7"/>
      <c r="AP248" s="7"/>
      <c r="AQ248" s="7">
        <f t="shared" si="58"/>
        <v>1</v>
      </c>
      <c r="AR248" s="3">
        <f t="shared" si="64"/>
        <v>102</v>
      </c>
      <c r="AS248" s="8">
        <f t="shared" si="57"/>
        <v>9.8039215686274508E-3</v>
      </c>
    </row>
    <row r="249" spans="1:45" ht="12.75" customHeight="1" x14ac:dyDescent="0.2">
      <c r="A249" s="142"/>
      <c r="B249" s="105" t="s">
        <v>29</v>
      </c>
      <c r="C249" s="52" t="s">
        <v>105</v>
      </c>
      <c r="D249" s="51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84"/>
      <c r="T249" s="27"/>
      <c r="U249" s="27"/>
      <c r="V249" s="27"/>
      <c r="W249" s="97" t="s">
        <v>130</v>
      </c>
      <c r="X249" s="27"/>
      <c r="Y249" s="27"/>
      <c r="Z249" s="27"/>
      <c r="AA249" s="27"/>
      <c r="AB249" s="27"/>
      <c r="AC249" s="27"/>
      <c r="AD249" s="27"/>
      <c r="AE249" s="27"/>
      <c r="AF249" s="27"/>
      <c r="AG249" s="94" t="s">
        <v>132</v>
      </c>
      <c r="AH249" s="27"/>
      <c r="AI249" s="44"/>
      <c r="AJ249" s="97" t="s">
        <v>130</v>
      </c>
      <c r="AK249" s="27"/>
      <c r="AL249" s="27"/>
      <c r="AM249" s="7"/>
      <c r="AN249" s="7"/>
      <c r="AO249" s="7"/>
      <c r="AP249" s="7"/>
      <c r="AQ249" s="7">
        <f t="shared" si="58"/>
        <v>3</v>
      </c>
      <c r="AR249" s="3">
        <f t="shared" ref="AR249:AR260" si="65">34*2</f>
        <v>68</v>
      </c>
      <c r="AS249" s="8">
        <f t="shared" si="57"/>
        <v>4.4117647058823532E-2</v>
      </c>
    </row>
    <row r="250" spans="1:45" ht="12.75" customHeight="1" x14ac:dyDescent="0.2">
      <c r="A250" s="142"/>
      <c r="B250" s="106"/>
      <c r="C250" s="52" t="s">
        <v>106</v>
      </c>
      <c r="D250" s="51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84"/>
      <c r="T250" s="27"/>
      <c r="U250" s="27"/>
      <c r="V250" s="27"/>
      <c r="W250" s="97" t="s">
        <v>130</v>
      </c>
      <c r="X250" s="27"/>
      <c r="Y250" s="27"/>
      <c r="Z250" s="27"/>
      <c r="AA250" s="27"/>
      <c r="AB250" s="27"/>
      <c r="AC250" s="27"/>
      <c r="AD250" s="27"/>
      <c r="AE250" s="27"/>
      <c r="AF250" s="27"/>
      <c r="AG250" s="94" t="s">
        <v>132</v>
      </c>
      <c r="AH250" s="27"/>
      <c r="AI250" s="44"/>
      <c r="AJ250" s="97" t="s">
        <v>130</v>
      </c>
      <c r="AK250" s="27"/>
      <c r="AL250" s="27"/>
      <c r="AM250" s="7"/>
      <c r="AN250" s="7"/>
      <c r="AO250" s="7"/>
      <c r="AP250" s="7"/>
      <c r="AQ250" s="7">
        <f t="shared" si="58"/>
        <v>3</v>
      </c>
      <c r="AR250" s="3">
        <f t="shared" si="65"/>
        <v>68</v>
      </c>
      <c r="AS250" s="8">
        <f t="shared" si="57"/>
        <v>4.4117647058823532E-2</v>
      </c>
    </row>
    <row r="251" spans="1:45" ht="12.75" customHeight="1" x14ac:dyDescent="0.2">
      <c r="A251" s="142"/>
      <c r="B251" s="124"/>
      <c r="C251" s="52" t="s">
        <v>136</v>
      </c>
      <c r="D251" s="51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84"/>
      <c r="T251" s="27"/>
      <c r="U251" s="27"/>
      <c r="V251" s="27"/>
      <c r="W251" s="97" t="s">
        <v>130</v>
      </c>
      <c r="X251" s="27"/>
      <c r="Y251" s="27"/>
      <c r="Z251" s="27"/>
      <c r="AA251" s="27"/>
      <c r="AB251" s="27"/>
      <c r="AC251" s="27"/>
      <c r="AD251" s="27"/>
      <c r="AE251" s="27"/>
      <c r="AF251" s="27"/>
      <c r="AG251" s="94" t="s">
        <v>132</v>
      </c>
      <c r="AH251" s="27"/>
      <c r="AI251" s="44"/>
      <c r="AJ251" s="97" t="s">
        <v>130</v>
      </c>
      <c r="AK251" s="27"/>
      <c r="AL251" s="27"/>
      <c r="AM251" s="7"/>
      <c r="AN251" s="7"/>
      <c r="AO251" s="7"/>
      <c r="AP251" s="7"/>
      <c r="AQ251" s="7">
        <f t="shared" si="58"/>
        <v>3</v>
      </c>
      <c r="AR251" s="3">
        <f t="shared" si="65"/>
        <v>68</v>
      </c>
      <c r="AS251" s="8">
        <f t="shared" si="57"/>
        <v>4.4117647058823532E-2</v>
      </c>
    </row>
    <row r="252" spans="1:45" ht="12.75" customHeight="1" x14ac:dyDescent="0.2">
      <c r="A252" s="142"/>
      <c r="B252" s="105" t="s">
        <v>33</v>
      </c>
      <c r="C252" s="52" t="s">
        <v>105</v>
      </c>
      <c r="D252" s="51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97" t="s">
        <v>130</v>
      </c>
      <c r="S252" s="84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94" t="s">
        <v>132</v>
      </c>
      <c r="AH252" s="27"/>
      <c r="AI252" s="44"/>
      <c r="AJ252" s="44"/>
      <c r="AK252" s="27"/>
      <c r="AL252" s="97" t="s">
        <v>130</v>
      </c>
      <c r="AM252" s="7"/>
      <c r="AN252" s="7"/>
      <c r="AO252" s="7"/>
      <c r="AP252" s="7"/>
      <c r="AQ252" s="7">
        <f t="shared" si="58"/>
        <v>3</v>
      </c>
      <c r="AR252" s="3">
        <f t="shared" si="65"/>
        <v>68</v>
      </c>
      <c r="AS252" s="8">
        <f t="shared" si="57"/>
        <v>4.4117647058823532E-2</v>
      </c>
    </row>
    <row r="253" spans="1:45" ht="12.75" customHeight="1" x14ac:dyDescent="0.2">
      <c r="A253" s="142"/>
      <c r="B253" s="106"/>
      <c r="C253" s="52" t="s">
        <v>106</v>
      </c>
      <c r="D253" s="51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97" t="s">
        <v>130</v>
      </c>
      <c r="S253" s="84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94" t="s">
        <v>132</v>
      </c>
      <c r="AH253" s="27"/>
      <c r="AI253" s="44"/>
      <c r="AJ253" s="44"/>
      <c r="AK253" s="27"/>
      <c r="AL253" s="97" t="s">
        <v>130</v>
      </c>
      <c r="AM253" s="7"/>
      <c r="AN253" s="7"/>
      <c r="AO253" s="7"/>
      <c r="AP253" s="7"/>
      <c r="AQ253" s="7">
        <f t="shared" si="58"/>
        <v>3</v>
      </c>
      <c r="AR253" s="3">
        <f t="shared" si="65"/>
        <v>68</v>
      </c>
      <c r="AS253" s="8">
        <f t="shared" si="57"/>
        <v>4.4117647058823532E-2</v>
      </c>
    </row>
    <row r="254" spans="1:45" ht="12.75" customHeight="1" x14ac:dyDescent="0.2">
      <c r="A254" s="142"/>
      <c r="B254" s="124"/>
      <c r="C254" s="52" t="s">
        <v>136</v>
      </c>
      <c r="D254" s="51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97" t="s">
        <v>130</v>
      </c>
      <c r="S254" s="84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94" t="s">
        <v>132</v>
      </c>
      <c r="AH254" s="27"/>
      <c r="AI254" s="44"/>
      <c r="AJ254" s="44"/>
      <c r="AK254" s="27"/>
      <c r="AL254" s="97" t="s">
        <v>130</v>
      </c>
      <c r="AM254" s="7"/>
      <c r="AN254" s="7"/>
      <c r="AO254" s="7"/>
      <c r="AP254" s="7"/>
      <c r="AQ254" s="7">
        <f t="shared" si="58"/>
        <v>3</v>
      </c>
      <c r="AR254" s="3">
        <f t="shared" si="65"/>
        <v>68</v>
      </c>
      <c r="AS254" s="8">
        <f t="shared" si="57"/>
        <v>4.4117647058823532E-2</v>
      </c>
    </row>
    <row r="255" spans="1:45" ht="12.75" customHeight="1" x14ac:dyDescent="0.2">
      <c r="A255" s="142"/>
      <c r="B255" s="107" t="s">
        <v>36</v>
      </c>
      <c r="C255" s="52" t="s">
        <v>105</v>
      </c>
      <c r="D255" s="51"/>
      <c r="E255" s="27"/>
      <c r="F255" s="27"/>
      <c r="G255" s="27"/>
      <c r="H255" s="27"/>
      <c r="I255" s="27"/>
      <c r="J255" s="27"/>
      <c r="K255" s="27"/>
      <c r="L255" s="27"/>
      <c r="M255" s="27"/>
      <c r="N255" s="97" t="s">
        <v>130</v>
      </c>
      <c r="O255" s="27"/>
      <c r="P255" s="27"/>
      <c r="Q255" s="27"/>
      <c r="R255" s="27"/>
      <c r="S255" s="84"/>
      <c r="T255" s="27"/>
      <c r="U255" s="27"/>
      <c r="V255" s="27"/>
      <c r="W255" s="27"/>
      <c r="X255" s="97" t="s">
        <v>130</v>
      </c>
      <c r="Y255" s="27"/>
      <c r="Z255" s="27"/>
      <c r="AA255" s="27"/>
      <c r="AB255" s="27"/>
      <c r="AC255" s="27"/>
      <c r="AD255" s="27"/>
      <c r="AE255" s="97" t="s">
        <v>130</v>
      </c>
      <c r="AF255" s="27"/>
      <c r="AG255" s="27"/>
      <c r="AH255" s="94" t="s">
        <v>132</v>
      </c>
      <c r="AI255" s="44"/>
      <c r="AJ255" s="44"/>
      <c r="AK255" s="27"/>
      <c r="AL255" s="97" t="s">
        <v>130</v>
      </c>
      <c r="AM255" s="7"/>
      <c r="AN255" s="7"/>
      <c r="AO255" s="7"/>
      <c r="AP255" s="7"/>
      <c r="AQ255" s="7">
        <f t="shared" si="58"/>
        <v>5</v>
      </c>
      <c r="AR255" s="3">
        <f t="shared" si="65"/>
        <v>68</v>
      </c>
      <c r="AS255" s="8">
        <f t="shared" si="57"/>
        <v>7.3529411764705885E-2</v>
      </c>
    </row>
    <row r="256" spans="1:45" ht="12.75" customHeight="1" x14ac:dyDescent="0.2">
      <c r="A256" s="142"/>
      <c r="B256" s="107"/>
      <c r="C256" s="52" t="s">
        <v>106</v>
      </c>
      <c r="D256" s="51"/>
      <c r="E256" s="27"/>
      <c r="F256" s="27"/>
      <c r="G256" s="27"/>
      <c r="H256" s="27"/>
      <c r="I256" s="27"/>
      <c r="J256" s="27"/>
      <c r="K256" s="27"/>
      <c r="L256" s="27"/>
      <c r="M256" s="27"/>
      <c r="N256" s="97" t="s">
        <v>130</v>
      </c>
      <c r="O256" s="27"/>
      <c r="P256" s="27"/>
      <c r="Q256" s="27"/>
      <c r="R256" s="27"/>
      <c r="S256" s="84"/>
      <c r="T256" s="27"/>
      <c r="U256" s="27"/>
      <c r="V256" s="27"/>
      <c r="W256" s="27"/>
      <c r="X256" s="97" t="s">
        <v>130</v>
      </c>
      <c r="Y256" s="27"/>
      <c r="Z256" s="27"/>
      <c r="AA256" s="27"/>
      <c r="AB256" s="27"/>
      <c r="AC256" s="27"/>
      <c r="AD256" s="27"/>
      <c r="AE256" s="97" t="s">
        <v>130</v>
      </c>
      <c r="AF256" s="27"/>
      <c r="AG256" s="27"/>
      <c r="AH256" s="94" t="s">
        <v>132</v>
      </c>
      <c r="AI256" s="44"/>
      <c r="AJ256" s="44"/>
      <c r="AK256" s="27"/>
      <c r="AL256" s="97" t="s">
        <v>130</v>
      </c>
      <c r="AM256" s="7"/>
      <c r="AN256" s="7"/>
      <c r="AO256" s="7"/>
      <c r="AP256" s="7"/>
      <c r="AQ256" s="7">
        <f t="shared" si="58"/>
        <v>5</v>
      </c>
      <c r="AR256" s="3">
        <f t="shared" si="65"/>
        <v>68</v>
      </c>
      <c r="AS256" s="8">
        <f t="shared" si="57"/>
        <v>7.3529411764705885E-2</v>
      </c>
    </row>
    <row r="257" spans="1:45" ht="12.75" customHeight="1" x14ac:dyDescent="0.2">
      <c r="A257" s="142"/>
      <c r="B257" s="107"/>
      <c r="C257" s="52" t="s">
        <v>136</v>
      </c>
      <c r="D257" s="51"/>
      <c r="E257" s="27"/>
      <c r="F257" s="27"/>
      <c r="G257" s="27"/>
      <c r="H257" s="27"/>
      <c r="I257" s="27"/>
      <c r="J257" s="27"/>
      <c r="K257" s="27"/>
      <c r="L257" s="27"/>
      <c r="M257" s="27"/>
      <c r="N257" s="97" t="s">
        <v>130</v>
      </c>
      <c r="O257" s="27"/>
      <c r="P257" s="27"/>
      <c r="Q257" s="27"/>
      <c r="R257" s="27"/>
      <c r="S257" s="84"/>
      <c r="T257" s="27"/>
      <c r="U257" s="27"/>
      <c r="V257" s="27"/>
      <c r="W257" s="27"/>
      <c r="X257" s="97" t="s">
        <v>130</v>
      </c>
      <c r="Y257" s="27"/>
      <c r="Z257" s="27"/>
      <c r="AA257" s="27"/>
      <c r="AB257" s="27"/>
      <c r="AC257" s="27"/>
      <c r="AD257" s="27"/>
      <c r="AE257" s="97" t="s">
        <v>130</v>
      </c>
      <c r="AF257" s="27"/>
      <c r="AG257" s="27"/>
      <c r="AH257" s="94" t="s">
        <v>132</v>
      </c>
      <c r="AI257" s="44"/>
      <c r="AJ257" s="44"/>
      <c r="AK257" s="27"/>
      <c r="AL257" s="97" t="s">
        <v>130</v>
      </c>
      <c r="AM257" s="7"/>
      <c r="AN257" s="7"/>
      <c r="AO257" s="7"/>
      <c r="AP257" s="7"/>
      <c r="AQ257" s="7">
        <f t="shared" si="58"/>
        <v>5</v>
      </c>
      <c r="AR257" s="3">
        <f t="shared" si="65"/>
        <v>68</v>
      </c>
      <c r="AS257" s="8">
        <f t="shared" si="57"/>
        <v>7.3529411764705885E-2</v>
      </c>
    </row>
    <row r="258" spans="1:45" ht="12.75" customHeight="1" x14ac:dyDescent="0.2">
      <c r="A258" s="142"/>
      <c r="B258" s="107" t="s">
        <v>28</v>
      </c>
      <c r="C258" s="52" t="s">
        <v>105</v>
      </c>
      <c r="D258" s="51"/>
      <c r="E258" s="27"/>
      <c r="F258" s="27"/>
      <c r="G258" s="27"/>
      <c r="H258" s="27"/>
      <c r="I258" s="27"/>
      <c r="J258" s="27"/>
      <c r="K258" s="27"/>
      <c r="L258" s="97" t="s">
        <v>130</v>
      </c>
      <c r="M258" s="27"/>
      <c r="N258" s="27"/>
      <c r="O258" s="27"/>
      <c r="P258" s="27"/>
      <c r="Q258" s="27"/>
      <c r="R258" s="27"/>
      <c r="S258" s="84"/>
      <c r="T258" s="27"/>
      <c r="U258" s="97" t="s">
        <v>130</v>
      </c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94" t="s">
        <v>132</v>
      </c>
      <c r="AG258" s="27"/>
      <c r="AH258" s="27"/>
      <c r="AI258" s="44"/>
      <c r="AJ258" s="97" t="s">
        <v>130</v>
      </c>
      <c r="AK258" s="27"/>
      <c r="AL258" s="27"/>
      <c r="AM258" s="7"/>
      <c r="AN258" s="7"/>
      <c r="AO258" s="7"/>
      <c r="AP258" s="7"/>
      <c r="AQ258" s="7">
        <f t="shared" si="58"/>
        <v>4</v>
      </c>
      <c r="AR258" s="3">
        <f t="shared" si="65"/>
        <v>68</v>
      </c>
      <c r="AS258" s="8">
        <f t="shared" si="57"/>
        <v>5.8823529411764705E-2</v>
      </c>
    </row>
    <row r="259" spans="1:45" ht="12.75" customHeight="1" x14ac:dyDescent="0.2">
      <c r="A259" s="142"/>
      <c r="B259" s="107"/>
      <c r="C259" s="52" t="s">
        <v>106</v>
      </c>
      <c r="D259" s="51"/>
      <c r="E259" s="27"/>
      <c r="F259" s="27"/>
      <c r="G259" s="27"/>
      <c r="H259" s="27"/>
      <c r="I259" s="27"/>
      <c r="J259" s="27"/>
      <c r="K259" s="27"/>
      <c r="L259" s="97" t="s">
        <v>130</v>
      </c>
      <c r="M259" s="27"/>
      <c r="N259" s="27"/>
      <c r="O259" s="27"/>
      <c r="P259" s="27"/>
      <c r="Q259" s="27"/>
      <c r="R259" s="27"/>
      <c r="S259" s="84"/>
      <c r="T259" s="27"/>
      <c r="U259" s="97" t="s">
        <v>130</v>
      </c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94" t="s">
        <v>132</v>
      </c>
      <c r="AG259" s="27"/>
      <c r="AH259" s="27"/>
      <c r="AI259" s="44"/>
      <c r="AJ259" s="97" t="s">
        <v>130</v>
      </c>
      <c r="AK259" s="27"/>
      <c r="AL259" s="27"/>
      <c r="AM259" s="7"/>
      <c r="AN259" s="7"/>
      <c r="AO259" s="7"/>
      <c r="AP259" s="7"/>
      <c r="AQ259" s="7">
        <f t="shared" si="58"/>
        <v>4</v>
      </c>
      <c r="AR259" s="3">
        <f t="shared" si="65"/>
        <v>68</v>
      </c>
      <c r="AS259" s="8">
        <f t="shared" si="57"/>
        <v>5.8823529411764705E-2</v>
      </c>
    </row>
    <row r="260" spans="1:45" ht="12.75" customHeight="1" x14ac:dyDescent="0.2">
      <c r="A260" s="142"/>
      <c r="B260" s="107"/>
      <c r="C260" s="52" t="s">
        <v>136</v>
      </c>
      <c r="D260" s="51"/>
      <c r="E260" s="27"/>
      <c r="F260" s="27"/>
      <c r="G260" s="27"/>
      <c r="H260" s="27"/>
      <c r="I260" s="27"/>
      <c r="J260" s="27"/>
      <c r="K260" s="27"/>
      <c r="L260" s="97" t="s">
        <v>130</v>
      </c>
      <c r="M260" s="27"/>
      <c r="N260" s="27"/>
      <c r="O260" s="27"/>
      <c r="P260" s="27"/>
      <c r="Q260" s="27"/>
      <c r="R260" s="27"/>
      <c r="S260" s="84"/>
      <c r="T260" s="27"/>
      <c r="U260" s="97" t="s">
        <v>130</v>
      </c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94" t="s">
        <v>132</v>
      </c>
      <c r="AG260" s="27"/>
      <c r="AH260" s="27"/>
      <c r="AI260" s="44"/>
      <c r="AJ260" s="97" t="s">
        <v>130</v>
      </c>
      <c r="AK260" s="27"/>
      <c r="AL260" s="27"/>
      <c r="AM260" s="7"/>
      <c r="AN260" s="7"/>
      <c r="AO260" s="7"/>
      <c r="AP260" s="7"/>
      <c r="AQ260" s="7">
        <f t="shared" si="58"/>
        <v>4</v>
      </c>
      <c r="AR260" s="3">
        <f t="shared" si="65"/>
        <v>68</v>
      </c>
      <c r="AS260" s="8">
        <f t="shared" si="57"/>
        <v>5.8823529411764705E-2</v>
      </c>
    </row>
    <row r="261" spans="1:45" ht="12.75" customHeight="1" x14ac:dyDescent="0.2">
      <c r="A261" s="142"/>
      <c r="B261" s="107" t="s">
        <v>52</v>
      </c>
      <c r="C261" s="52" t="s">
        <v>105</v>
      </c>
      <c r="D261" s="51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84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44"/>
      <c r="AJ261" s="44"/>
      <c r="AK261" s="27"/>
      <c r="AL261" s="27"/>
      <c r="AM261" s="7"/>
      <c r="AN261" s="7"/>
      <c r="AO261" s="7"/>
      <c r="AP261" s="7"/>
      <c r="AQ261" s="7">
        <f t="shared" si="58"/>
        <v>0</v>
      </c>
      <c r="AR261" s="3">
        <f t="shared" ref="AR261:AR269" si="66">34*1</f>
        <v>34</v>
      </c>
      <c r="AS261" s="8">
        <f t="shared" si="57"/>
        <v>0</v>
      </c>
    </row>
    <row r="262" spans="1:45" ht="12.75" customHeight="1" x14ac:dyDescent="0.2">
      <c r="A262" s="142"/>
      <c r="B262" s="107"/>
      <c r="C262" s="52" t="s">
        <v>106</v>
      </c>
      <c r="D262" s="51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84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44"/>
      <c r="AJ262" s="44"/>
      <c r="AK262" s="27"/>
      <c r="AL262" s="27"/>
      <c r="AM262" s="7"/>
      <c r="AN262" s="7"/>
      <c r="AO262" s="7"/>
      <c r="AP262" s="7"/>
      <c r="AQ262" s="7">
        <f t="shared" si="58"/>
        <v>0</v>
      </c>
      <c r="AR262" s="3">
        <f t="shared" si="66"/>
        <v>34</v>
      </c>
      <c r="AS262" s="8">
        <f t="shared" si="57"/>
        <v>0</v>
      </c>
    </row>
    <row r="263" spans="1:45" ht="12.75" customHeight="1" x14ac:dyDescent="0.2">
      <c r="A263" s="142"/>
      <c r="B263" s="107"/>
      <c r="C263" s="52" t="s">
        <v>136</v>
      </c>
      <c r="D263" s="51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84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44"/>
      <c r="AJ263" s="44"/>
      <c r="AK263" s="27"/>
      <c r="AL263" s="27"/>
      <c r="AM263" s="7"/>
      <c r="AN263" s="7"/>
      <c r="AO263" s="7"/>
      <c r="AP263" s="7"/>
      <c r="AQ263" s="7">
        <f t="shared" si="58"/>
        <v>0</v>
      </c>
      <c r="AR263" s="3">
        <f t="shared" si="66"/>
        <v>34</v>
      </c>
      <c r="AS263" s="8">
        <f t="shared" si="57"/>
        <v>0</v>
      </c>
    </row>
    <row r="264" spans="1:45" ht="12.75" customHeight="1" x14ac:dyDescent="0.2">
      <c r="A264" s="142"/>
      <c r="B264" s="107" t="s">
        <v>84</v>
      </c>
      <c r="C264" s="52" t="s">
        <v>105</v>
      </c>
      <c r="D264" s="51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84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44"/>
      <c r="AJ264" s="44"/>
      <c r="AK264" s="27"/>
      <c r="AL264" s="27"/>
      <c r="AM264" s="7"/>
      <c r="AN264" s="7"/>
      <c r="AO264" s="7"/>
      <c r="AP264" s="7"/>
      <c r="AQ264" s="7">
        <f t="shared" si="58"/>
        <v>0</v>
      </c>
      <c r="AR264" s="3">
        <f t="shared" si="66"/>
        <v>34</v>
      </c>
      <c r="AS264" s="8">
        <f t="shared" si="57"/>
        <v>0</v>
      </c>
    </row>
    <row r="265" spans="1:45" ht="12.75" customHeight="1" x14ac:dyDescent="0.2">
      <c r="A265" s="142"/>
      <c r="B265" s="107"/>
      <c r="C265" s="52" t="s">
        <v>106</v>
      </c>
      <c r="D265" s="51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84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44"/>
      <c r="AJ265" s="44"/>
      <c r="AK265" s="27"/>
      <c r="AL265" s="27"/>
      <c r="AM265" s="7"/>
      <c r="AN265" s="7"/>
      <c r="AO265" s="7"/>
      <c r="AP265" s="7"/>
      <c r="AQ265" s="7">
        <f t="shared" si="58"/>
        <v>0</v>
      </c>
      <c r="AR265" s="3">
        <f t="shared" si="66"/>
        <v>34</v>
      </c>
      <c r="AS265" s="8">
        <f t="shared" si="57"/>
        <v>0</v>
      </c>
    </row>
    <row r="266" spans="1:45" ht="12.75" customHeight="1" x14ac:dyDescent="0.2">
      <c r="A266" s="142"/>
      <c r="B266" s="107"/>
      <c r="C266" s="52" t="s">
        <v>136</v>
      </c>
      <c r="D266" s="51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84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44"/>
      <c r="AJ266" s="44"/>
      <c r="AK266" s="27"/>
      <c r="AL266" s="27"/>
      <c r="AM266" s="7"/>
      <c r="AN266" s="7"/>
      <c r="AO266" s="7"/>
      <c r="AP266" s="7"/>
      <c r="AQ266" s="7">
        <f t="shared" si="58"/>
        <v>0</v>
      </c>
      <c r="AR266" s="3">
        <f t="shared" si="66"/>
        <v>34</v>
      </c>
      <c r="AS266" s="8">
        <f t="shared" si="57"/>
        <v>0</v>
      </c>
    </row>
    <row r="267" spans="1:45" ht="12.75" customHeight="1" x14ac:dyDescent="0.2">
      <c r="A267" s="142"/>
      <c r="B267" s="107" t="s">
        <v>104</v>
      </c>
      <c r="C267" s="52" t="s">
        <v>105</v>
      </c>
      <c r="D267" s="51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84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44"/>
      <c r="AJ267" s="44"/>
      <c r="AK267" s="27"/>
      <c r="AL267" s="27"/>
      <c r="AM267" s="7"/>
      <c r="AN267" s="7"/>
      <c r="AO267" s="7"/>
      <c r="AP267" s="7"/>
      <c r="AQ267" s="7">
        <f t="shared" si="58"/>
        <v>0</v>
      </c>
      <c r="AR267" s="3">
        <f t="shared" si="66"/>
        <v>34</v>
      </c>
      <c r="AS267" s="8">
        <f t="shared" si="57"/>
        <v>0</v>
      </c>
    </row>
    <row r="268" spans="1:45" ht="12.75" customHeight="1" x14ac:dyDescent="0.2">
      <c r="A268" s="142"/>
      <c r="B268" s="107"/>
      <c r="C268" s="52" t="s">
        <v>106</v>
      </c>
      <c r="D268" s="51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84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44"/>
      <c r="AJ268" s="44"/>
      <c r="AK268" s="27"/>
      <c r="AL268" s="27"/>
      <c r="AM268" s="7"/>
      <c r="AN268" s="7"/>
      <c r="AO268" s="7"/>
      <c r="AP268" s="7"/>
      <c r="AQ268" s="7">
        <f t="shared" si="58"/>
        <v>0</v>
      </c>
      <c r="AR268" s="3">
        <f t="shared" si="66"/>
        <v>34</v>
      </c>
      <c r="AS268" s="8">
        <f t="shared" si="57"/>
        <v>0</v>
      </c>
    </row>
    <row r="269" spans="1:45" ht="12.75" customHeight="1" x14ac:dyDescent="0.2">
      <c r="A269" s="142"/>
      <c r="B269" s="107"/>
      <c r="C269" s="52" t="s">
        <v>136</v>
      </c>
      <c r="D269" s="51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84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44"/>
      <c r="AJ269" s="44"/>
      <c r="AK269" s="27"/>
      <c r="AL269" s="27"/>
      <c r="AM269" s="7"/>
      <c r="AN269" s="7"/>
      <c r="AO269" s="7"/>
      <c r="AP269" s="7"/>
      <c r="AQ269" s="7">
        <f t="shared" si="58"/>
        <v>0</v>
      </c>
      <c r="AR269" s="3">
        <f t="shared" si="66"/>
        <v>34</v>
      </c>
      <c r="AS269" s="8">
        <f t="shared" si="57"/>
        <v>0</v>
      </c>
    </row>
    <row r="270" spans="1:45" ht="12.75" customHeight="1" x14ac:dyDescent="0.2">
      <c r="A270" s="142"/>
      <c r="B270" s="107" t="s">
        <v>72</v>
      </c>
      <c r="C270" s="52" t="s">
        <v>105</v>
      </c>
      <c r="D270" s="51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84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44"/>
      <c r="AJ270" s="44"/>
      <c r="AK270" s="27"/>
      <c r="AL270" s="27"/>
      <c r="AM270" s="7"/>
      <c r="AN270" s="7"/>
      <c r="AO270" s="7"/>
      <c r="AP270" s="7"/>
      <c r="AQ270" s="7">
        <f t="shared" si="58"/>
        <v>0</v>
      </c>
      <c r="AR270" s="3">
        <f t="shared" ref="AR270:AR272" si="67">34*2</f>
        <v>68</v>
      </c>
      <c r="AS270" s="8">
        <f t="shared" si="57"/>
        <v>0</v>
      </c>
    </row>
    <row r="271" spans="1:45" ht="12.75" customHeight="1" x14ac:dyDescent="0.2">
      <c r="A271" s="142"/>
      <c r="B271" s="107"/>
      <c r="C271" s="52" t="s">
        <v>106</v>
      </c>
      <c r="D271" s="53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84"/>
      <c r="AH271" s="27"/>
      <c r="AI271" s="27"/>
      <c r="AJ271" s="44"/>
      <c r="AK271" s="27"/>
      <c r="AL271" s="27"/>
      <c r="AM271" s="7"/>
      <c r="AN271" s="7"/>
      <c r="AO271" s="7"/>
      <c r="AP271" s="7"/>
      <c r="AQ271" s="7">
        <f t="shared" si="58"/>
        <v>0</v>
      </c>
      <c r="AR271" s="3">
        <f t="shared" si="67"/>
        <v>68</v>
      </c>
      <c r="AS271" s="8">
        <f t="shared" si="57"/>
        <v>0</v>
      </c>
    </row>
    <row r="272" spans="1:45" ht="12.75" customHeight="1" x14ac:dyDescent="0.2">
      <c r="A272" s="142"/>
      <c r="B272" s="107"/>
      <c r="C272" s="52" t="s">
        <v>136</v>
      </c>
      <c r="D272" s="53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84"/>
      <c r="AK272" s="27"/>
      <c r="AL272" s="27"/>
      <c r="AM272" s="7"/>
      <c r="AN272" s="7"/>
      <c r="AO272" s="7"/>
      <c r="AP272" s="7"/>
      <c r="AQ272" s="7">
        <f t="shared" si="58"/>
        <v>0</v>
      </c>
      <c r="AR272" s="3">
        <f t="shared" si="67"/>
        <v>68</v>
      </c>
      <c r="AS272" s="8">
        <f t="shared" si="57"/>
        <v>0</v>
      </c>
    </row>
    <row r="273" spans="1:45" ht="27" customHeight="1" x14ac:dyDescent="0.2">
      <c r="A273" s="68"/>
      <c r="B273" s="69"/>
      <c r="C273" s="69"/>
      <c r="D273" s="69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  <c r="AA273" s="67"/>
      <c r="AB273" s="67"/>
      <c r="AC273" s="67"/>
      <c r="AD273" s="67"/>
      <c r="AE273" s="67"/>
      <c r="AF273" s="67"/>
      <c r="AG273" s="67"/>
      <c r="AH273" s="67"/>
      <c r="AI273" s="67"/>
      <c r="AJ273" s="67"/>
      <c r="AK273" s="67"/>
      <c r="AL273" s="67"/>
      <c r="AM273" s="68"/>
      <c r="AN273" s="68"/>
      <c r="AO273" s="68"/>
      <c r="AP273" s="68"/>
      <c r="AQ273" s="68"/>
      <c r="AR273" s="68"/>
      <c r="AS273" s="68"/>
    </row>
    <row r="274" spans="1:45" s="2" customFormat="1" ht="81.75" customHeight="1" x14ac:dyDescent="0.2">
      <c r="A274" s="145" t="s">
        <v>37</v>
      </c>
      <c r="B274" s="145"/>
      <c r="C274" s="145"/>
      <c r="D274" s="145"/>
      <c r="E274" s="108" t="s">
        <v>129</v>
      </c>
      <c r="F274" s="108"/>
      <c r="G274" s="108"/>
      <c r="H274" s="108"/>
      <c r="I274" s="108"/>
      <c r="J274" s="108"/>
      <c r="K274" s="108"/>
      <c r="L274" s="108"/>
      <c r="M274" s="108"/>
      <c r="N274" s="108"/>
      <c r="O274" s="108"/>
      <c r="P274" s="108"/>
      <c r="Q274" s="108"/>
      <c r="R274" s="108"/>
      <c r="S274" s="108"/>
      <c r="T274" s="108"/>
      <c r="U274" s="108"/>
      <c r="V274" s="108"/>
      <c r="W274" s="108"/>
      <c r="X274" s="108"/>
      <c r="Y274" s="108"/>
      <c r="Z274" s="108"/>
      <c r="AA274" s="108"/>
      <c r="AB274" s="108"/>
      <c r="AC274" s="108"/>
      <c r="AD274" s="108"/>
      <c r="AE274" s="108"/>
      <c r="AF274" s="108"/>
      <c r="AG274" s="108"/>
      <c r="AH274" s="108"/>
      <c r="AI274" s="108"/>
      <c r="AJ274" s="108"/>
      <c r="AK274" s="108"/>
      <c r="AL274" s="108"/>
      <c r="AM274" s="108"/>
      <c r="AN274" s="108"/>
      <c r="AO274" s="108"/>
      <c r="AP274" s="108"/>
      <c r="AQ274" s="110" t="s">
        <v>19</v>
      </c>
      <c r="AR274" s="143" t="s">
        <v>21</v>
      </c>
      <c r="AS274" s="144" t="s">
        <v>20</v>
      </c>
    </row>
    <row r="275" spans="1:45" s="2" customFormat="1" ht="21.75" customHeight="1" x14ac:dyDescent="0.2">
      <c r="A275" s="107" t="s">
        <v>0</v>
      </c>
      <c r="B275" s="107"/>
      <c r="C275" s="107"/>
      <c r="D275" s="23" t="s">
        <v>17</v>
      </c>
      <c r="E275" s="107" t="s">
        <v>1</v>
      </c>
      <c r="F275" s="107"/>
      <c r="G275" s="107"/>
      <c r="H275" s="107"/>
      <c r="I275" s="107" t="s">
        <v>2</v>
      </c>
      <c r="J275" s="107"/>
      <c r="K275" s="107"/>
      <c r="L275" s="107"/>
      <c r="M275" s="107" t="s">
        <v>3</v>
      </c>
      <c r="N275" s="107"/>
      <c r="O275" s="107"/>
      <c r="P275" s="107"/>
      <c r="Q275" s="107" t="s">
        <v>4</v>
      </c>
      <c r="R275" s="107"/>
      <c r="S275" s="107"/>
      <c r="T275" s="107"/>
      <c r="U275" s="107" t="s">
        <v>5</v>
      </c>
      <c r="V275" s="107"/>
      <c r="W275" s="107"/>
      <c r="X275" s="107" t="s">
        <v>6</v>
      </c>
      <c r="Y275" s="107"/>
      <c r="Z275" s="107"/>
      <c r="AA275" s="107"/>
      <c r="AB275" s="107" t="s">
        <v>7</v>
      </c>
      <c r="AC275" s="107"/>
      <c r="AD275" s="107"/>
      <c r="AE275" s="107" t="s">
        <v>8</v>
      </c>
      <c r="AF275" s="107"/>
      <c r="AG275" s="107"/>
      <c r="AH275" s="107"/>
      <c r="AI275" s="107"/>
      <c r="AJ275" s="107" t="s">
        <v>9</v>
      </c>
      <c r="AK275" s="107"/>
      <c r="AL275" s="107"/>
      <c r="AM275" s="107" t="s">
        <v>10</v>
      </c>
      <c r="AN275" s="107"/>
      <c r="AO275" s="107"/>
      <c r="AP275" s="107"/>
      <c r="AQ275" s="110"/>
      <c r="AR275" s="143"/>
      <c r="AS275" s="144"/>
    </row>
    <row r="276" spans="1:45" s="6" customFormat="1" ht="11.25" customHeight="1" x14ac:dyDescent="0.2">
      <c r="A276" s="107"/>
      <c r="B276" s="107"/>
      <c r="C276" s="107"/>
      <c r="D276" s="23" t="s">
        <v>18</v>
      </c>
      <c r="E276" s="5">
        <v>1</v>
      </c>
      <c r="F276" s="5">
        <v>2</v>
      </c>
      <c r="G276" s="5">
        <v>3</v>
      </c>
      <c r="H276" s="5">
        <v>4</v>
      </c>
      <c r="I276" s="5">
        <v>5</v>
      </c>
      <c r="J276" s="5">
        <v>6</v>
      </c>
      <c r="K276" s="5">
        <v>7</v>
      </c>
      <c r="L276" s="5">
        <v>8</v>
      </c>
      <c r="M276" s="5">
        <v>9</v>
      </c>
      <c r="N276" s="5">
        <v>10</v>
      </c>
      <c r="O276" s="5">
        <v>11</v>
      </c>
      <c r="P276" s="5">
        <v>12</v>
      </c>
      <c r="Q276" s="5">
        <v>13</v>
      </c>
      <c r="R276" s="5">
        <v>14</v>
      </c>
      <c r="S276" s="5">
        <v>15</v>
      </c>
      <c r="T276" s="5">
        <v>16</v>
      </c>
      <c r="U276" s="5">
        <v>17</v>
      </c>
      <c r="V276" s="5">
        <v>18</v>
      </c>
      <c r="W276" s="5">
        <v>19</v>
      </c>
      <c r="X276" s="5">
        <v>20</v>
      </c>
      <c r="Y276" s="5">
        <v>21</v>
      </c>
      <c r="Z276" s="5">
        <v>22</v>
      </c>
      <c r="AA276" s="5">
        <v>23</v>
      </c>
      <c r="AB276" s="5">
        <v>24</v>
      </c>
      <c r="AC276" s="5">
        <v>25</v>
      </c>
      <c r="AD276" s="5">
        <v>26</v>
      </c>
      <c r="AE276" s="5">
        <v>27</v>
      </c>
      <c r="AF276" s="5">
        <v>28</v>
      </c>
      <c r="AG276" s="5">
        <v>29</v>
      </c>
      <c r="AH276" s="5">
        <v>30</v>
      </c>
      <c r="AI276" s="5">
        <v>31</v>
      </c>
      <c r="AJ276" s="5">
        <v>32</v>
      </c>
      <c r="AK276" s="5">
        <v>33</v>
      </c>
      <c r="AL276" s="5">
        <v>34</v>
      </c>
      <c r="AM276" s="5">
        <v>35</v>
      </c>
      <c r="AN276" s="5">
        <v>36</v>
      </c>
      <c r="AO276" s="5">
        <v>37</v>
      </c>
      <c r="AP276" s="5">
        <v>38</v>
      </c>
      <c r="AQ276" s="110"/>
      <c r="AR276" s="143"/>
      <c r="AS276" s="144"/>
    </row>
    <row r="277" spans="1:45" ht="12.75" customHeight="1" x14ac:dyDescent="0.2">
      <c r="A277" s="142" t="s">
        <v>24</v>
      </c>
      <c r="B277" s="105" t="s">
        <v>12</v>
      </c>
      <c r="C277" s="52" t="s">
        <v>107</v>
      </c>
      <c r="D277" s="53"/>
      <c r="E277" s="27"/>
      <c r="F277" s="27"/>
      <c r="G277" s="97" t="s">
        <v>130</v>
      </c>
      <c r="H277" s="27"/>
      <c r="I277" s="27"/>
      <c r="J277" s="96" t="s">
        <v>137</v>
      </c>
      <c r="K277" s="27"/>
      <c r="L277" s="27"/>
      <c r="M277" s="96" t="s">
        <v>138</v>
      </c>
      <c r="N277" s="27"/>
      <c r="O277" s="27"/>
      <c r="P277" s="27"/>
      <c r="Q277" s="97" t="s">
        <v>130</v>
      </c>
      <c r="R277" s="27"/>
      <c r="S277" s="27"/>
      <c r="T277" s="96" t="s">
        <v>138</v>
      </c>
      <c r="U277" s="27"/>
      <c r="V277" s="27"/>
      <c r="W277" s="27"/>
      <c r="X277" s="27"/>
      <c r="Y277" s="96" t="s">
        <v>139</v>
      </c>
      <c r="Z277" s="27"/>
      <c r="AA277" s="97" t="s">
        <v>130</v>
      </c>
      <c r="AB277" s="27"/>
      <c r="AC277" s="27"/>
      <c r="AD277" s="27"/>
      <c r="AE277" s="27"/>
      <c r="AF277" s="27"/>
      <c r="AG277" s="96" t="s">
        <v>137</v>
      </c>
      <c r="AH277" s="27"/>
      <c r="AI277" s="27"/>
      <c r="AJ277" s="27"/>
      <c r="AK277" s="96" t="s">
        <v>135</v>
      </c>
      <c r="AL277" s="27"/>
      <c r="AM277" s="44"/>
      <c r="AN277" s="44"/>
      <c r="AO277" s="44"/>
      <c r="AP277" s="44"/>
      <c r="AQ277" s="7">
        <f>COUNTA(E277:AP277)</f>
        <v>9</v>
      </c>
      <c r="AR277" s="3">
        <f>34*3</f>
        <v>102</v>
      </c>
      <c r="AS277" s="8">
        <f t="shared" ref="AS277:AS308" si="68">AQ277/AR277</f>
        <v>8.8235294117647065E-2</v>
      </c>
    </row>
    <row r="278" spans="1:45" ht="14.45" customHeight="1" x14ac:dyDescent="0.2">
      <c r="A278" s="142"/>
      <c r="B278" s="106"/>
      <c r="C278" s="52" t="s">
        <v>108</v>
      </c>
      <c r="D278" s="53"/>
      <c r="E278" s="27"/>
      <c r="F278" s="27"/>
      <c r="G278" s="97" t="s">
        <v>130</v>
      </c>
      <c r="H278" s="27"/>
      <c r="I278" s="27"/>
      <c r="J278" s="96" t="s">
        <v>137</v>
      </c>
      <c r="K278" s="27"/>
      <c r="L278" s="27"/>
      <c r="M278" s="96" t="s">
        <v>138</v>
      </c>
      <c r="N278" s="27"/>
      <c r="O278" s="27"/>
      <c r="P278" s="27"/>
      <c r="Q278" s="97" t="s">
        <v>130</v>
      </c>
      <c r="R278" s="27"/>
      <c r="S278" s="27"/>
      <c r="T278" s="96" t="s">
        <v>138</v>
      </c>
      <c r="U278" s="27"/>
      <c r="V278" s="27"/>
      <c r="W278" s="27"/>
      <c r="X278" s="27"/>
      <c r="Y278" s="96" t="s">
        <v>139</v>
      </c>
      <c r="Z278" s="27"/>
      <c r="AA278" s="97" t="s">
        <v>130</v>
      </c>
      <c r="AB278" s="27"/>
      <c r="AC278" s="27"/>
      <c r="AD278" s="27"/>
      <c r="AE278" s="27"/>
      <c r="AF278" s="27"/>
      <c r="AG278" s="96" t="s">
        <v>137</v>
      </c>
      <c r="AH278" s="27"/>
      <c r="AI278" s="27"/>
      <c r="AJ278" s="27"/>
      <c r="AK278" s="96" t="s">
        <v>135</v>
      </c>
      <c r="AL278" s="27"/>
      <c r="AM278" s="44"/>
      <c r="AN278" s="44"/>
      <c r="AO278" s="44"/>
      <c r="AP278" s="44"/>
      <c r="AQ278" s="7">
        <f t="shared" ref="AQ278:AQ308" si="69">COUNTA(E278:AP278)</f>
        <v>9</v>
      </c>
      <c r="AR278" s="3">
        <f t="shared" ref="AR278:AR286" si="70">34*3</f>
        <v>102</v>
      </c>
      <c r="AS278" s="8">
        <f t="shared" si="68"/>
        <v>8.8235294117647065E-2</v>
      </c>
    </row>
    <row r="279" spans="1:45" ht="12.75" customHeight="1" x14ac:dyDescent="0.2">
      <c r="A279" s="142"/>
      <c r="B279" s="105" t="s">
        <v>26</v>
      </c>
      <c r="C279" s="52" t="s">
        <v>107</v>
      </c>
      <c r="D279" s="53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97" t="s">
        <v>130</v>
      </c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97" t="s">
        <v>130</v>
      </c>
      <c r="AK279" s="27"/>
      <c r="AL279" s="27"/>
      <c r="AM279" s="44"/>
      <c r="AN279" s="44"/>
      <c r="AO279" s="44"/>
      <c r="AP279" s="44"/>
      <c r="AQ279" s="7">
        <f t="shared" si="69"/>
        <v>2</v>
      </c>
      <c r="AR279" s="3">
        <f t="shared" si="70"/>
        <v>102</v>
      </c>
      <c r="AS279" s="8">
        <f t="shared" si="68"/>
        <v>1.9607843137254902E-2</v>
      </c>
    </row>
    <row r="280" spans="1:45" ht="12.75" customHeight="1" x14ac:dyDescent="0.2">
      <c r="A280" s="142"/>
      <c r="B280" s="106"/>
      <c r="C280" s="52" t="s">
        <v>108</v>
      </c>
      <c r="D280" s="51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97" t="s">
        <v>130</v>
      </c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97" t="s">
        <v>130</v>
      </c>
      <c r="AK280" s="27"/>
      <c r="AL280" s="27"/>
      <c r="AM280" s="44"/>
      <c r="AN280" s="44"/>
      <c r="AO280" s="44"/>
      <c r="AP280" s="44"/>
      <c r="AQ280" s="7">
        <f t="shared" si="69"/>
        <v>2</v>
      </c>
      <c r="AR280" s="3">
        <f t="shared" si="70"/>
        <v>102</v>
      </c>
      <c r="AS280" s="8">
        <f t="shared" si="68"/>
        <v>1.9607843137254902E-2</v>
      </c>
    </row>
    <row r="281" spans="1:45" x14ac:dyDescent="0.2">
      <c r="A281" s="142"/>
      <c r="B281" s="105" t="s">
        <v>131</v>
      </c>
      <c r="C281" s="52" t="s">
        <v>107</v>
      </c>
      <c r="D281" s="51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97" t="s">
        <v>130</v>
      </c>
      <c r="AE281" s="27"/>
      <c r="AF281" s="27"/>
      <c r="AG281" s="27"/>
      <c r="AH281" s="27"/>
      <c r="AI281" s="27"/>
      <c r="AJ281" s="27"/>
      <c r="AK281" s="27"/>
      <c r="AL281" s="27"/>
      <c r="AM281" s="44"/>
      <c r="AN281" s="44"/>
      <c r="AO281" s="44"/>
      <c r="AP281" s="44"/>
      <c r="AQ281" s="7">
        <f t="shared" si="69"/>
        <v>1</v>
      </c>
      <c r="AR281" s="3">
        <f t="shared" si="70"/>
        <v>102</v>
      </c>
      <c r="AS281" s="8">
        <f t="shared" si="68"/>
        <v>9.8039215686274508E-3</v>
      </c>
    </row>
    <row r="282" spans="1:45" x14ac:dyDescent="0.2">
      <c r="A282" s="142"/>
      <c r="B282" s="106"/>
      <c r="C282" s="52" t="s">
        <v>108</v>
      </c>
      <c r="D282" s="53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97" t="s">
        <v>130</v>
      </c>
      <c r="AE282" s="27"/>
      <c r="AF282" s="27"/>
      <c r="AG282" s="27"/>
      <c r="AH282" s="27"/>
      <c r="AI282" s="27"/>
      <c r="AJ282" s="27"/>
      <c r="AK282" s="27"/>
      <c r="AL282" s="27"/>
      <c r="AM282" s="44"/>
      <c r="AN282" s="44"/>
      <c r="AO282" s="44"/>
      <c r="AP282" s="44"/>
      <c r="AQ282" s="7">
        <f t="shared" si="69"/>
        <v>1</v>
      </c>
      <c r="AR282" s="3">
        <f t="shared" si="70"/>
        <v>102</v>
      </c>
      <c r="AS282" s="8">
        <f t="shared" si="68"/>
        <v>9.8039215686274508E-3</v>
      </c>
    </row>
    <row r="283" spans="1:45" ht="12.75" customHeight="1" x14ac:dyDescent="0.2">
      <c r="A283" s="142"/>
      <c r="B283" s="105" t="s">
        <v>97</v>
      </c>
      <c r="C283" s="52" t="s">
        <v>107</v>
      </c>
      <c r="D283" s="53"/>
      <c r="E283" s="27"/>
      <c r="F283" s="27"/>
      <c r="G283" s="27"/>
      <c r="H283" s="45"/>
      <c r="I283" s="43"/>
      <c r="J283" s="27"/>
      <c r="K283" s="27"/>
      <c r="L283" s="97" t="s">
        <v>130</v>
      </c>
      <c r="M283" s="27"/>
      <c r="N283" s="27"/>
      <c r="O283" s="27"/>
      <c r="P283" s="27"/>
      <c r="Q283" s="97" t="s">
        <v>130</v>
      </c>
      <c r="R283" s="27"/>
      <c r="S283" s="27"/>
      <c r="T283" s="27"/>
      <c r="U283" s="27"/>
      <c r="V283" s="27"/>
      <c r="W283" s="97" t="s">
        <v>130</v>
      </c>
      <c r="X283" s="27"/>
      <c r="Y283" s="27"/>
      <c r="Z283" s="27"/>
      <c r="AA283" s="97" t="s">
        <v>130</v>
      </c>
      <c r="AB283" s="27"/>
      <c r="AC283" s="27"/>
      <c r="AD283" s="27"/>
      <c r="AE283" s="27"/>
      <c r="AF283" s="97" t="s">
        <v>130</v>
      </c>
      <c r="AG283" s="27"/>
      <c r="AH283" s="27"/>
      <c r="AI283" s="27"/>
      <c r="AJ283" s="27"/>
      <c r="AK283" s="27"/>
      <c r="AL283" s="97" t="s">
        <v>130</v>
      </c>
      <c r="AM283" s="44"/>
      <c r="AN283" s="44"/>
      <c r="AO283" s="44"/>
      <c r="AP283" s="44"/>
      <c r="AQ283" s="7">
        <f t="shared" si="69"/>
        <v>6</v>
      </c>
      <c r="AR283" s="3">
        <f t="shared" si="70"/>
        <v>102</v>
      </c>
      <c r="AS283" s="8">
        <f t="shared" si="68"/>
        <v>5.8823529411764705E-2</v>
      </c>
    </row>
    <row r="284" spans="1:45" ht="12.6" customHeight="1" x14ac:dyDescent="0.2">
      <c r="A284" s="142"/>
      <c r="B284" s="106"/>
      <c r="C284" s="52" t="s">
        <v>108</v>
      </c>
      <c r="D284" s="81"/>
      <c r="E284" s="27"/>
      <c r="F284" s="27"/>
      <c r="G284" s="27"/>
      <c r="H284" s="43"/>
      <c r="I284" s="27"/>
      <c r="J284" s="27"/>
      <c r="K284" s="27"/>
      <c r="L284" s="97" t="s">
        <v>130</v>
      </c>
      <c r="M284" s="27"/>
      <c r="N284" s="27"/>
      <c r="O284" s="27"/>
      <c r="P284" s="27"/>
      <c r="Q284" s="97" t="s">
        <v>130</v>
      </c>
      <c r="R284" s="27"/>
      <c r="S284" s="27"/>
      <c r="T284" s="27"/>
      <c r="U284" s="27"/>
      <c r="V284" s="27"/>
      <c r="W284" s="97" t="s">
        <v>130</v>
      </c>
      <c r="X284" s="27"/>
      <c r="Y284" s="27"/>
      <c r="Z284" s="27"/>
      <c r="AA284" s="97" t="s">
        <v>130</v>
      </c>
      <c r="AB284" s="27"/>
      <c r="AC284" s="27"/>
      <c r="AD284" s="27"/>
      <c r="AE284" s="27"/>
      <c r="AF284" s="97" t="s">
        <v>130</v>
      </c>
      <c r="AG284" s="27"/>
      <c r="AH284" s="27"/>
      <c r="AI284" s="27"/>
      <c r="AJ284" s="27"/>
      <c r="AK284" s="27"/>
      <c r="AL284" s="97" t="s">
        <v>130</v>
      </c>
      <c r="AM284" s="44"/>
      <c r="AN284" s="44"/>
      <c r="AO284" s="44"/>
      <c r="AP284" s="44"/>
      <c r="AQ284" s="7">
        <f t="shared" si="69"/>
        <v>6</v>
      </c>
      <c r="AR284" s="3">
        <f t="shared" si="70"/>
        <v>102</v>
      </c>
      <c r="AS284" s="8">
        <f t="shared" si="68"/>
        <v>5.8823529411764705E-2</v>
      </c>
    </row>
    <row r="285" spans="1:45" x14ac:dyDescent="0.2">
      <c r="A285" s="142"/>
      <c r="B285" s="105" t="s">
        <v>98</v>
      </c>
      <c r="C285" s="52" t="s">
        <v>107</v>
      </c>
      <c r="D285" s="53"/>
      <c r="E285" s="27"/>
      <c r="F285" s="27"/>
      <c r="G285" s="27"/>
      <c r="H285" s="27"/>
      <c r="I285" s="27"/>
      <c r="J285" s="27"/>
      <c r="K285" s="27"/>
      <c r="L285" s="97" t="s">
        <v>130</v>
      </c>
      <c r="M285" s="27"/>
      <c r="N285" s="27"/>
      <c r="O285" s="27"/>
      <c r="P285" s="27"/>
      <c r="Q285" s="97" t="s">
        <v>130</v>
      </c>
      <c r="R285" s="27"/>
      <c r="S285" s="27"/>
      <c r="T285" s="27"/>
      <c r="U285" s="27"/>
      <c r="V285" s="27"/>
      <c r="W285" s="27"/>
      <c r="X285" s="97" t="s">
        <v>130</v>
      </c>
      <c r="Y285" s="27"/>
      <c r="Z285" s="27"/>
      <c r="AA285" s="27"/>
      <c r="AB285" s="97" t="s">
        <v>130</v>
      </c>
      <c r="AC285" s="27"/>
      <c r="AD285" s="27"/>
      <c r="AE285" s="27"/>
      <c r="AF285" s="27"/>
      <c r="AG285" s="27"/>
      <c r="AH285" s="27"/>
      <c r="AI285" s="97" t="s">
        <v>130</v>
      </c>
      <c r="AJ285" s="44"/>
      <c r="AK285" s="27"/>
      <c r="AL285" s="97" t="s">
        <v>130</v>
      </c>
      <c r="AM285" s="44"/>
      <c r="AN285" s="44"/>
      <c r="AO285" s="44"/>
      <c r="AP285" s="44"/>
      <c r="AQ285" s="7">
        <f t="shared" si="69"/>
        <v>6</v>
      </c>
      <c r="AR285" s="3">
        <f t="shared" si="70"/>
        <v>102</v>
      </c>
      <c r="AS285" s="8">
        <f t="shared" si="68"/>
        <v>5.8823529411764705E-2</v>
      </c>
    </row>
    <row r="286" spans="1:45" ht="12.75" customHeight="1" x14ac:dyDescent="0.2">
      <c r="A286" s="142"/>
      <c r="B286" s="106"/>
      <c r="C286" s="52" t="s">
        <v>108</v>
      </c>
      <c r="D286" s="53"/>
      <c r="E286" s="27"/>
      <c r="F286" s="27"/>
      <c r="G286" s="27"/>
      <c r="H286" s="27"/>
      <c r="I286" s="27"/>
      <c r="J286" s="27"/>
      <c r="K286" s="27"/>
      <c r="L286" s="97" t="s">
        <v>130</v>
      </c>
      <c r="M286" s="27"/>
      <c r="N286" s="27"/>
      <c r="O286" s="27"/>
      <c r="P286" s="27"/>
      <c r="Q286" s="97" t="s">
        <v>130</v>
      </c>
      <c r="R286" s="27"/>
      <c r="S286" s="27"/>
      <c r="T286" s="27"/>
      <c r="U286" s="27"/>
      <c r="V286" s="27"/>
      <c r="W286" s="27"/>
      <c r="X286" s="97" t="s">
        <v>130</v>
      </c>
      <c r="Y286" s="27"/>
      <c r="Z286" s="27"/>
      <c r="AA286" s="27"/>
      <c r="AB286" s="97" t="s">
        <v>130</v>
      </c>
      <c r="AC286" s="27"/>
      <c r="AD286" s="27"/>
      <c r="AE286" s="27"/>
      <c r="AF286" s="27"/>
      <c r="AG286" s="27"/>
      <c r="AH286" s="27"/>
      <c r="AI286" s="97" t="s">
        <v>130</v>
      </c>
      <c r="AJ286" s="44"/>
      <c r="AK286" s="27"/>
      <c r="AL286" s="97" t="s">
        <v>130</v>
      </c>
      <c r="AM286" s="44"/>
      <c r="AN286" s="44"/>
      <c r="AO286" s="44"/>
      <c r="AP286" s="44"/>
      <c r="AQ286" s="7">
        <f t="shared" si="69"/>
        <v>6</v>
      </c>
      <c r="AR286" s="3">
        <f t="shared" si="70"/>
        <v>102</v>
      </c>
      <c r="AS286" s="8">
        <f t="shared" si="68"/>
        <v>5.8823529411764705E-2</v>
      </c>
    </row>
    <row r="287" spans="1:45" ht="12.75" customHeight="1" x14ac:dyDescent="0.2">
      <c r="A287" s="142"/>
      <c r="B287" s="105" t="s">
        <v>99</v>
      </c>
      <c r="C287" s="52" t="s">
        <v>107</v>
      </c>
      <c r="D287" s="51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44"/>
      <c r="AJ287" s="44"/>
      <c r="AK287" s="97" t="s">
        <v>130</v>
      </c>
      <c r="AL287" s="27"/>
      <c r="AM287" s="44"/>
      <c r="AN287" s="44"/>
      <c r="AO287" s="44"/>
      <c r="AP287" s="44"/>
      <c r="AQ287" s="7">
        <f t="shared" si="69"/>
        <v>1</v>
      </c>
      <c r="AR287" s="3">
        <f>34*1</f>
        <v>34</v>
      </c>
      <c r="AS287" s="8">
        <f t="shared" si="68"/>
        <v>2.9411764705882353E-2</v>
      </c>
    </row>
    <row r="288" spans="1:45" x14ac:dyDescent="0.2">
      <c r="A288" s="142"/>
      <c r="B288" s="106"/>
      <c r="C288" s="52" t="s">
        <v>108</v>
      </c>
      <c r="D288" s="53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44"/>
      <c r="AJ288" s="44"/>
      <c r="AK288" s="97" t="s">
        <v>130</v>
      </c>
      <c r="AL288" s="27"/>
      <c r="AM288" s="44"/>
      <c r="AN288" s="44"/>
      <c r="AO288" s="44"/>
      <c r="AP288" s="44"/>
      <c r="AQ288" s="7">
        <f t="shared" si="69"/>
        <v>1</v>
      </c>
      <c r="AR288" s="3">
        <f t="shared" ref="AR288:AR290" si="71">34*1</f>
        <v>34</v>
      </c>
      <c r="AS288" s="8">
        <f t="shared" si="68"/>
        <v>2.9411764705882353E-2</v>
      </c>
    </row>
    <row r="289" spans="1:45" x14ac:dyDescent="0.2">
      <c r="A289" s="142"/>
      <c r="B289" s="105" t="s">
        <v>34</v>
      </c>
      <c r="C289" s="52" t="s">
        <v>107</v>
      </c>
      <c r="D289" s="51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97" t="s">
        <v>130</v>
      </c>
      <c r="S289" s="27"/>
      <c r="T289" s="27"/>
      <c r="U289" s="27"/>
      <c r="V289" s="27"/>
      <c r="W289" s="27"/>
      <c r="X289" s="97" t="s">
        <v>130</v>
      </c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44"/>
      <c r="AJ289" s="44"/>
      <c r="AK289" s="27"/>
      <c r="AL289" s="27"/>
      <c r="AM289" s="44"/>
      <c r="AN289" s="44"/>
      <c r="AO289" s="44"/>
      <c r="AP289" s="44"/>
      <c r="AQ289" s="7">
        <f t="shared" si="69"/>
        <v>2</v>
      </c>
      <c r="AR289" s="3">
        <f t="shared" si="71"/>
        <v>34</v>
      </c>
      <c r="AS289" s="8">
        <f t="shared" si="68"/>
        <v>5.8823529411764705E-2</v>
      </c>
    </row>
    <row r="290" spans="1:45" x14ac:dyDescent="0.2">
      <c r="A290" s="142"/>
      <c r="B290" s="106"/>
      <c r="C290" s="52" t="s">
        <v>108</v>
      </c>
      <c r="D290" s="51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97" t="s">
        <v>130</v>
      </c>
      <c r="S290" s="27"/>
      <c r="T290" s="27"/>
      <c r="U290" s="27"/>
      <c r="V290" s="27"/>
      <c r="W290" s="27"/>
      <c r="X290" s="97" t="s">
        <v>130</v>
      </c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44"/>
      <c r="AJ290" s="44"/>
      <c r="AK290" s="27"/>
      <c r="AL290" s="27"/>
      <c r="AM290" s="44"/>
      <c r="AN290" s="44"/>
      <c r="AO290" s="44"/>
      <c r="AP290" s="44"/>
      <c r="AQ290" s="7">
        <f t="shared" si="69"/>
        <v>2</v>
      </c>
      <c r="AR290" s="3">
        <f t="shared" si="71"/>
        <v>34</v>
      </c>
      <c r="AS290" s="8">
        <f t="shared" si="68"/>
        <v>5.8823529411764705E-2</v>
      </c>
    </row>
    <row r="291" spans="1:45" x14ac:dyDescent="0.2">
      <c r="A291" s="142"/>
      <c r="B291" s="105" t="s">
        <v>27</v>
      </c>
      <c r="C291" s="52" t="s">
        <v>107</v>
      </c>
      <c r="D291" s="51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44"/>
      <c r="AJ291" s="44"/>
      <c r="AK291" s="27"/>
      <c r="AL291" s="27"/>
      <c r="AM291" s="44"/>
      <c r="AN291" s="44"/>
      <c r="AO291" s="44"/>
      <c r="AP291" s="44"/>
      <c r="AQ291" s="7">
        <f t="shared" si="69"/>
        <v>0</v>
      </c>
      <c r="AR291" s="3">
        <f>34*2</f>
        <v>68</v>
      </c>
      <c r="AS291" s="8">
        <f t="shared" si="68"/>
        <v>0</v>
      </c>
    </row>
    <row r="292" spans="1:45" x14ac:dyDescent="0.2">
      <c r="A292" s="142"/>
      <c r="B292" s="106"/>
      <c r="C292" s="52" t="s">
        <v>108</v>
      </c>
      <c r="D292" s="51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44"/>
      <c r="AJ292" s="44"/>
      <c r="AK292" s="27"/>
      <c r="AL292" s="27"/>
      <c r="AM292" s="44"/>
      <c r="AN292" s="44"/>
      <c r="AO292" s="44"/>
      <c r="AP292" s="44"/>
      <c r="AQ292" s="7">
        <f t="shared" si="69"/>
        <v>0</v>
      </c>
      <c r="AR292" s="3">
        <f t="shared" ref="AR292" si="72">34*2</f>
        <v>68</v>
      </c>
      <c r="AS292" s="8">
        <f t="shared" si="68"/>
        <v>0</v>
      </c>
    </row>
    <row r="293" spans="1:45" x14ac:dyDescent="0.2">
      <c r="A293" s="142"/>
      <c r="B293" s="105" t="s">
        <v>31</v>
      </c>
      <c r="C293" s="52" t="s">
        <v>107</v>
      </c>
      <c r="D293" s="51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44"/>
      <c r="AJ293" s="44"/>
      <c r="AK293" s="27"/>
      <c r="AL293" s="27"/>
      <c r="AM293" s="44"/>
      <c r="AN293" s="44"/>
      <c r="AO293" s="44"/>
      <c r="AP293" s="44"/>
      <c r="AQ293" s="7">
        <f t="shared" si="69"/>
        <v>0</v>
      </c>
      <c r="AR293" s="3">
        <f>34*1</f>
        <v>34</v>
      </c>
      <c r="AS293" s="8">
        <f t="shared" si="68"/>
        <v>0</v>
      </c>
    </row>
    <row r="294" spans="1:45" x14ac:dyDescent="0.2">
      <c r="A294" s="142"/>
      <c r="B294" s="106"/>
      <c r="C294" s="52" t="s">
        <v>108</v>
      </c>
      <c r="D294" s="51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44"/>
      <c r="AJ294" s="44"/>
      <c r="AK294" s="27"/>
      <c r="AL294" s="27"/>
      <c r="AM294" s="44"/>
      <c r="AN294" s="44"/>
      <c r="AO294" s="44"/>
      <c r="AP294" s="44"/>
      <c r="AQ294" s="7">
        <f t="shared" si="69"/>
        <v>0</v>
      </c>
      <c r="AR294" s="3">
        <f t="shared" ref="AR294" si="73">34*1</f>
        <v>34</v>
      </c>
      <c r="AS294" s="8">
        <f t="shared" si="68"/>
        <v>0</v>
      </c>
    </row>
    <row r="295" spans="1:45" x14ac:dyDescent="0.2">
      <c r="A295" s="142"/>
      <c r="B295" s="105" t="s">
        <v>29</v>
      </c>
      <c r="C295" s="52" t="s">
        <v>107</v>
      </c>
      <c r="D295" s="51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97" t="s">
        <v>130</v>
      </c>
      <c r="U295" s="27"/>
      <c r="V295" s="27"/>
      <c r="W295" s="97" t="s">
        <v>130</v>
      </c>
      <c r="X295" s="27"/>
      <c r="Y295" s="27"/>
      <c r="Z295" s="27"/>
      <c r="AA295" s="27"/>
      <c r="AB295" s="27"/>
      <c r="AC295" s="27"/>
      <c r="AD295" s="27"/>
      <c r="AE295" s="97" t="s">
        <v>130</v>
      </c>
      <c r="AF295" s="27"/>
      <c r="AG295" s="27"/>
      <c r="AH295" s="27"/>
      <c r="AI295" s="44"/>
      <c r="AJ295" s="97" t="s">
        <v>130</v>
      </c>
      <c r="AK295" s="27"/>
      <c r="AL295" s="27"/>
      <c r="AM295" s="44"/>
      <c r="AN295" s="44"/>
      <c r="AO295" s="44"/>
      <c r="AP295" s="44"/>
      <c r="AQ295" s="7">
        <f t="shared" si="69"/>
        <v>4</v>
      </c>
      <c r="AR295" s="3">
        <f>34*2</f>
        <v>68</v>
      </c>
      <c r="AS295" s="8">
        <f t="shared" si="68"/>
        <v>5.8823529411764705E-2</v>
      </c>
    </row>
    <row r="296" spans="1:45" x14ac:dyDescent="0.2">
      <c r="A296" s="142"/>
      <c r="B296" s="106"/>
      <c r="C296" s="52" t="s">
        <v>108</v>
      </c>
      <c r="D296" s="51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97" t="s">
        <v>130</v>
      </c>
      <c r="U296" s="27"/>
      <c r="V296" s="27"/>
      <c r="W296" s="97" t="s">
        <v>130</v>
      </c>
      <c r="X296" s="27"/>
      <c r="Y296" s="27"/>
      <c r="Z296" s="27"/>
      <c r="AA296" s="27"/>
      <c r="AB296" s="27"/>
      <c r="AC296" s="27"/>
      <c r="AD296" s="27"/>
      <c r="AE296" s="97" t="s">
        <v>130</v>
      </c>
      <c r="AF296" s="27"/>
      <c r="AG296" s="27"/>
      <c r="AH296" s="27"/>
      <c r="AI296" s="44"/>
      <c r="AJ296" s="97" t="s">
        <v>130</v>
      </c>
      <c r="AK296" s="27"/>
      <c r="AL296" s="27"/>
      <c r="AM296" s="44"/>
      <c r="AN296" s="44"/>
      <c r="AO296" s="44"/>
      <c r="AP296" s="44"/>
      <c r="AQ296" s="7">
        <f t="shared" si="69"/>
        <v>4</v>
      </c>
      <c r="AR296" s="3">
        <f t="shared" ref="AR296" si="74">34*2</f>
        <v>68</v>
      </c>
      <c r="AS296" s="8">
        <f t="shared" si="68"/>
        <v>5.8823529411764705E-2</v>
      </c>
    </row>
    <row r="297" spans="1:45" x14ac:dyDescent="0.2">
      <c r="A297" s="142"/>
      <c r="B297" s="105" t="s">
        <v>33</v>
      </c>
      <c r="C297" s="52" t="s">
        <v>107</v>
      </c>
      <c r="D297" s="51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97" t="s">
        <v>130</v>
      </c>
      <c r="P297" s="27"/>
      <c r="Q297" s="27"/>
      <c r="R297" s="27"/>
      <c r="S297" s="27"/>
      <c r="T297" s="27"/>
      <c r="U297" s="27"/>
      <c r="V297" s="27"/>
      <c r="W297" s="27"/>
      <c r="X297" s="97" t="s">
        <v>130</v>
      </c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44"/>
      <c r="AJ297" s="97" t="s">
        <v>130</v>
      </c>
      <c r="AK297" s="27"/>
      <c r="AL297" s="27"/>
      <c r="AM297" s="44"/>
      <c r="AN297" s="44"/>
      <c r="AO297" s="44"/>
      <c r="AP297" s="44"/>
      <c r="AQ297" s="7">
        <f t="shared" si="69"/>
        <v>3</v>
      </c>
      <c r="AR297" s="3">
        <f>34*3</f>
        <v>102</v>
      </c>
      <c r="AS297" s="8">
        <f t="shared" si="68"/>
        <v>2.9411764705882353E-2</v>
      </c>
    </row>
    <row r="298" spans="1:45" x14ac:dyDescent="0.2">
      <c r="A298" s="142"/>
      <c r="B298" s="106"/>
      <c r="C298" s="52" t="s">
        <v>108</v>
      </c>
      <c r="D298" s="51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97" t="s">
        <v>130</v>
      </c>
      <c r="P298" s="27"/>
      <c r="Q298" s="27"/>
      <c r="R298" s="27"/>
      <c r="S298" s="27"/>
      <c r="T298" s="27"/>
      <c r="U298" s="27"/>
      <c r="V298" s="27"/>
      <c r="W298" s="27"/>
      <c r="X298" s="97" t="s">
        <v>130</v>
      </c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44"/>
      <c r="AJ298" s="97" t="s">
        <v>130</v>
      </c>
      <c r="AK298" s="27"/>
      <c r="AL298" s="27"/>
      <c r="AM298" s="44"/>
      <c r="AN298" s="44"/>
      <c r="AO298" s="44"/>
      <c r="AP298" s="44"/>
      <c r="AQ298" s="7">
        <f t="shared" si="69"/>
        <v>3</v>
      </c>
      <c r="AR298" s="3">
        <f t="shared" ref="AR298" si="75">34*3</f>
        <v>102</v>
      </c>
      <c r="AS298" s="8">
        <f t="shared" si="68"/>
        <v>2.9411764705882353E-2</v>
      </c>
    </row>
    <row r="299" spans="1:45" x14ac:dyDescent="0.2">
      <c r="A299" s="142"/>
      <c r="B299" s="107" t="s">
        <v>36</v>
      </c>
      <c r="C299" s="52" t="s">
        <v>107</v>
      </c>
      <c r="D299" s="51"/>
      <c r="E299" s="27"/>
      <c r="F299" s="27"/>
      <c r="G299" s="27"/>
      <c r="H299" s="27"/>
      <c r="I299" s="27"/>
      <c r="J299" s="27"/>
      <c r="K299" s="27"/>
      <c r="L299" s="27"/>
      <c r="M299" s="97" t="s">
        <v>130</v>
      </c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97" t="s">
        <v>130</v>
      </c>
      <c r="AB299" s="27"/>
      <c r="AC299" s="27"/>
      <c r="AD299" s="27"/>
      <c r="AE299" s="27"/>
      <c r="AF299" s="27"/>
      <c r="AG299" s="27"/>
      <c r="AH299" s="97" t="s">
        <v>130</v>
      </c>
      <c r="AI299" s="44"/>
      <c r="AJ299" s="44"/>
      <c r="AK299" s="27"/>
      <c r="AL299" s="27"/>
      <c r="AM299" s="44"/>
      <c r="AN299" s="44"/>
      <c r="AO299" s="44"/>
      <c r="AP299" s="44"/>
      <c r="AQ299" s="7">
        <f t="shared" si="69"/>
        <v>3</v>
      </c>
      <c r="AR299" s="3">
        <f>34*2</f>
        <v>68</v>
      </c>
      <c r="AS299" s="8">
        <f t="shared" si="68"/>
        <v>4.4117647058823532E-2</v>
      </c>
    </row>
    <row r="300" spans="1:45" x14ac:dyDescent="0.2">
      <c r="A300" s="142"/>
      <c r="B300" s="107"/>
      <c r="C300" s="52" t="s">
        <v>108</v>
      </c>
      <c r="D300" s="51"/>
      <c r="E300" s="27"/>
      <c r="F300" s="27"/>
      <c r="G300" s="27"/>
      <c r="H300" s="27"/>
      <c r="I300" s="27"/>
      <c r="J300" s="27"/>
      <c r="K300" s="27"/>
      <c r="L300" s="27"/>
      <c r="M300" s="97" t="s">
        <v>130</v>
      </c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97" t="s">
        <v>130</v>
      </c>
      <c r="AB300" s="27"/>
      <c r="AC300" s="27"/>
      <c r="AD300" s="27"/>
      <c r="AE300" s="27"/>
      <c r="AF300" s="27"/>
      <c r="AG300" s="27"/>
      <c r="AH300" s="97" t="s">
        <v>130</v>
      </c>
      <c r="AI300" s="44"/>
      <c r="AJ300" s="44"/>
      <c r="AK300" s="27"/>
      <c r="AL300" s="27"/>
      <c r="AM300" s="44"/>
      <c r="AN300" s="44"/>
      <c r="AO300" s="44"/>
      <c r="AP300" s="44"/>
      <c r="AQ300" s="7">
        <f t="shared" si="69"/>
        <v>3</v>
      </c>
      <c r="AR300" s="3">
        <f t="shared" ref="AR300:AR302" si="76">34*2</f>
        <v>68</v>
      </c>
      <c r="AS300" s="8">
        <f t="shared" si="68"/>
        <v>4.4117647058823532E-2</v>
      </c>
    </row>
    <row r="301" spans="1:45" x14ac:dyDescent="0.2">
      <c r="A301" s="142"/>
      <c r="B301" s="107" t="s">
        <v>28</v>
      </c>
      <c r="C301" s="52" t="s">
        <v>107</v>
      </c>
      <c r="D301" s="51"/>
      <c r="E301" s="27"/>
      <c r="F301" s="27"/>
      <c r="G301" s="27"/>
      <c r="H301" s="27"/>
      <c r="I301" s="27"/>
      <c r="J301" s="27"/>
      <c r="K301" s="97" t="s">
        <v>130</v>
      </c>
      <c r="L301" s="27"/>
      <c r="M301" s="27"/>
      <c r="N301" s="27"/>
      <c r="O301" s="27"/>
      <c r="P301" s="27"/>
      <c r="Q301" s="27"/>
      <c r="R301" s="97" t="s">
        <v>130</v>
      </c>
      <c r="S301" s="27"/>
      <c r="T301" s="27"/>
      <c r="U301" s="27"/>
      <c r="V301" s="27"/>
      <c r="W301" s="97" t="s">
        <v>130</v>
      </c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44"/>
      <c r="AJ301" s="44"/>
      <c r="AK301" s="27"/>
      <c r="AL301" s="27"/>
      <c r="AM301" s="44"/>
      <c r="AN301" s="44"/>
      <c r="AO301" s="44"/>
      <c r="AP301" s="44"/>
      <c r="AQ301" s="7">
        <f t="shared" si="69"/>
        <v>3</v>
      </c>
      <c r="AR301" s="3">
        <f t="shared" si="76"/>
        <v>68</v>
      </c>
      <c r="AS301" s="8">
        <f t="shared" si="68"/>
        <v>4.4117647058823532E-2</v>
      </c>
    </row>
    <row r="302" spans="1:45" x14ac:dyDescent="0.2">
      <c r="A302" s="142"/>
      <c r="B302" s="107"/>
      <c r="C302" s="52" t="s">
        <v>108</v>
      </c>
      <c r="D302" s="51"/>
      <c r="E302" s="27"/>
      <c r="F302" s="27"/>
      <c r="G302" s="27"/>
      <c r="H302" s="27"/>
      <c r="I302" s="27"/>
      <c r="J302" s="27"/>
      <c r="K302" s="97" t="s">
        <v>130</v>
      </c>
      <c r="L302" s="27"/>
      <c r="M302" s="27"/>
      <c r="N302" s="27"/>
      <c r="O302" s="27"/>
      <c r="P302" s="27"/>
      <c r="Q302" s="27"/>
      <c r="R302" s="97" t="s">
        <v>130</v>
      </c>
      <c r="S302" s="27"/>
      <c r="T302" s="27"/>
      <c r="U302" s="27"/>
      <c r="V302" s="27"/>
      <c r="W302" s="97" t="s">
        <v>130</v>
      </c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44"/>
      <c r="AJ302" s="44"/>
      <c r="AK302" s="27"/>
      <c r="AL302" s="27"/>
      <c r="AM302" s="44"/>
      <c r="AN302" s="44"/>
      <c r="AO302" s="44"/>
      <c r="AP302" s="44"/>
      <c r="AQ302" s="7">
        <f t="shared" si="69"/>
        <v>3</v>
      </c>
      <c r="AR302" s="3">
        <f t="shared" si="76"/>
        <v>68</v>
      </c>
      <c r="AS302" s="8">
        <f t="shared" si="68"/>
        <v>4.4117647058823532E-2</v>
      </c>
    </row>
    <row r="303" spans="1:45" x14ac:dyDescent="0.2">
      <c r="A303" s="142"/>
      <c r="B303" s="107" t="s">
        <v>84</v>
      </c>
      <c r="C303" s="52" t="s">
        <v>107</v>
      </c>
      <c r="D303" s="51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44"/>
      <c r="AJ303" s="44"/>
      <c r="AK303" s="27"/>
      <c r="AL303" s="27"/>
      <c r="AM303" s="44"/>
      <c r="AN303" s="44"/>
      <c r="AO303" s="44"/>
      <c r="AP303" s="44"/>
      <c r="AQ303" s="7">
        <f t="shared" si="69"/>
        <v>0</v>
      </c>
      <c r="AR303" s="3">
        <f>34*1</f>
        <v>34</v>
      </c>
      <c r="AS303" s="8">
        <f t="shared" si="68"/>
        <v>0</v>
      </c>
    </row>
    <row r="304" spans="1:45" x14ac:dyDescent="0.2">
      <c r="A304" s="142"/>
      <c r="B304" s="107"/>
      <c r="C304" s="52" t="s">
        <v>108</v>
      </c>
      <c r="D304" s="51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44"/>
      <c r="AJ304" s="44"/>
      <c r="AK304" s="27"/>
      <c r="AL304" s="27"/>
      <c r="AM304" s="44"/>
      <c r="AN304" s="44"/>
      <c r="AO304" s="44"/>
      <c r="AP304" s="44"/>
      <c r="AQ304" s="7">
        <f t="shared" si="69"/>
        <v>0</v>
      </c>
      <c r="AR304" s="3">
        <f t="shared" ref="AR304:AR306" si="77">34*1</f>
        <v>34</v>
      </c>
      <c r="AS304" s="8">
        <f t="shared" si="68"/>
        <v>0</v>
      </c>
    </row>
    <row r="305" spans="1:45" x14ac:dyDescent="0.2">
      <c r="A305" s="142"/>
      <c r="B305" s="107" t="s">
        <v>104</v>
      </c>
      <c r="C305" s="52" t="s">
        <v>107</v>
      </c>
      <c r="D305" s="51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44"/>
      <c r="AJ305" s="44"/>
      <c r="AK305" s="27"/>
      <c r="AL305" s="27"/>
      <c r="AM305" s="44"/>
      <c r="AN305" s="44"/>
      <c r="AO305" s="44"/>
      <c r="AP305" s="44"/>
      <c r="AQ305" s="7">
        <f t="shared" si="69"/>
        <v>0</v>
      </c>
      <c r="AR305" s="3">
        <f t="shared" si="77"/>
        <v>34</v>
      </c>
      <c r="AS305" s="8">
        <f t="shared" si="68"/>
        <v>0</v>
      </c>
    </row>
    <row r="306" spans="1:45" x14ac:dyDescent="0.2">
      <c r="A306" s="142"/>
      <c r="B306" s="107"/>
      <c r="C306" s="52" t="s">
        <v>108</v>
      </c>
      <c r="D306" s="51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44"/>
      <c r="AJ306" s="44"/>
      <c r="AK306" s="27"/>
      <c r="AL306" s="27"/>
      <c r="AM306" s="44"/>
      <c r="AN306" s="44"/>
      <c r="AO306" s="44"/>
      <c r="AP306" s="44"/>
      <c r="AQ306" s="7">
        <f t="shared" si="69"/>
        <v>0</v>
      </c>
      <c r="AR306" s="3">
        <f t="shared" si="77"/>
        <v>34</v>
      </c>
      <c r="AS306" s="8">
        <f t="shared" si="68"/>
        <v>0</v>
      </c>
    </row>
    <row r="307" spans="1:45" ht="12.75" customHeight="1" x14ac:dyDescent="0.2">
      <c r="A307" s="142"/>
      <c r="B307" s="107" t="s">
        <v>72</v>
      </c>
      <c r="C307" s="52" t="s">
        <v>107</v>
      </c>
      <c r="D307" s="53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43"/>
      <c r="U307" s="27"/>
      <c r="V307" s="27"/>
      <c r="W307" s="27"/>
      <c r="X307" s="27"/>
      <c r="Y307" s="27"/>
      <c r="Z307" s="27"/>
      <c r="AA307" s="27"/>
      <c r="AB307" s="27"/>
      <c r="AC307" s="27"/>
      <c r="AD307" s="43"/>
      <c r="AE307" s="27"/>
      <c r="AF307" s="27"/>
      <c r="AG307" s="27"/>
      <c r="AH307" s="27"/>
      <c r="AI307" s="44"/>
      <c r="AJ307" s="44"/>
      <c r="AK307" s="27"/>
      <c r="AL307" s="27"/>
      <c r="AM307" s="44"/>
      <c r="AN307" s="44"/>
      <c r="AO307" s="44"/>
      <c r="AP307" s="44"/>
      <c r="AQ307" s="7">
        <f t="shared" si="69"/>
        <v>0</v>
      </c>
      <c r="AR307" s="3">
        <f>34*2</f>
        <v>68</v>
      </c>
      <c r="AS307" s="8">
        <f t="shared" si="68"/>
        <v>0</v>
      </c>
    </row>
    <row r="308" spans="1:45" ht="12.75" customHeight="1" x14ac:dyDescent="0.2">
      <c r="A308" s="142"/>
      <c r="B308" s="107"/>
      <c r="C308" s="52" t="s">
        <v>108</v>
      </c>
      <c r="D308" s="53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43"/>
      <c r="T308" s="43"/>
      <c r="U308" s="27"/>
      <c r="V308" s="27"/>
      <c r="W308" s="27"/>
      <c r="X308" s="27"/>
      <c r="Y308" s="27"/>
      <c r="Z308" s="27"/>
      <c r="AA308" s="27"/>
      <c r="AB308" s="27"/>
      <c r="AC308" s="43"/>
      <c r="AD308" s="43"/>
      <c r="AE308" s="27"/>
      <c r="AF308" s="27"/>
      <c r="AG308" s="27"/>
      <c r="AH308" s="27"/>
      <c r="AI308" s="44"/>
      <c r="AJ308" s="44"/>
      <c r="AK308" s="27"/>
      <c r="AL308" s="27"/>
      <c r="AM308" s="44"/>
      <c r="AN308" s="44"/>
      <c r="AO308" s="44"/>
      <c r="AP308" s="44"/>
      <c r="AQ308" s="7">
        <f t="shared" si="69"/>
        <v>0</v>
      </c>
      <c r="AR308" s="3">
        <f t="shared" ref="AR308" si="78">34*2</f>
        <v>68</v>
      </c>
      <c r="AS308" s="8">
        <f t="shared" si="68"/>
        <v>0</v>
      </c>
    </row>
    <row r="309" spans="1:45" ht="27" customHeight="1" x14ac:dyDescent="0.2">
      <c r="A309" s="68"/>
      <c r="B309" s="69"/>
      <c r="C309" s="69"/>
      <c r="D309" s="69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7"/>
      <c r="Y309" s="67"/>
      <c r="Z309" s="67"/>
      <c r="AA309" s="67"/>
      <c r="AB309" s="67"/>
      <c r="AC309" s="67"/>
      <c r="AD309" s="67"/>
      <c r="AE309" s="67"/>
      <c r="AF309" s="67"/>
      <c r="AG309" s="67"/>
      <c r="AH309" s="67"/>
      <c r="AI309" s="67"/>
      <c r="AJ309" s="67"/>
      <c r="AK309" s="67"/>
      <c r="AL309" s="67"/>
      <c r="AM309" s="68"/>
      <c r="AN309" s="68"/>
      <c r="AO309" s="68"/>
      <c r="AP309" s="68"/>
      <c r="AQ309" s="68"/>
      <c r="AR309" s="68"/>
      <c r="AS309" s="68"/>
    </row>
    <row r="310" spans="1:45" ht="111.75" customHeight="1" x14ac:dyDescent="0.2">
      <c r="A310" s="146" t="s">
        <v>39</v>
      </c>
      <c r="B310" s="147"/>
      <c r="C310" s="147"/>
      <c r="D310" s="148"/>
      <c r="E310" s="108" t="s">
        <v>129</v>
      </c>
      <c r="F310" s="108"/>
      <c r="G310" s="108"/>
      <c r="H310" s="108"/>
      <c r="I310" s="108"/>
      <c r="J310" s="108"/>
      <c r="K310" s="108"/>
      <c r="L310" s="108"/>
      <c r="M310" s="108"/>
      <c r="N310" s="108"/>
      <c r="O310" s="108"/>
      <c r="P310" s="108"/>
      <c r="Q310" s="108"/>
      <c r="R310" s="108"/>
      <c r="S310" s="108"/>
      <c r="T310" s="108"/>
      <c r="U310" s="108"/>
      <c r="V310" s="108"/>
      <c r="W310" s="108"/>
      <c r="X310" s="108"/>
      <c r="Y310" s="108"/>
      <c r="Z310" s="108"/>
      <c r="AA310" s="108"/>
      <c r="AB310" s="108"/>
      <c r="AC310" s="108"/>
      <c r="AD310" s="108"/>
      <c r="AE310" s="108"/>
      <c r="AF310" s="108"/>
      <c r="AG310" s="108"/>
      <c r="AH310" s="108"/>
      <c r="AI310" s="108"/>
      <c r="AJ310" s="108"/>
      <c r="AK310" s="108"/>
      <c r="AL310" s="108"/>
      <c r="AM310" s="108"/>
      <c r="AN310" s="108"/>
      <c r="AO310" s="108"/>
      <c r="AP310" s="108"/>
      <c r="AQ310" s="110" t="s">
        <v>19</v>
      </c>
      <c r="AR310" s="143" t="s">
        <v>21</v>
      </c>
      <c r="AS310" s="144" t="s">
        <v>20</v>
      </c>
    </row>
    <row r="311" spans="1:45" ht="12.75" customHeight="1" x14ac:dyDescent="0.2">
      <c r="A311" s="120" t="s">
        <v>0</v>
      </c>
      <c r="B311" s="137"/>
      <c r="C311" s="121"/>
      <c r="D311" s="23" t="s">
        <v>17</v>
      </c>
      <c r="E311" s="107" t="s">
        <v>1</v>
      </c>
      <c r="F311" s="107"/>
      <c r="G311" s="107"/>
      <c r="H311" s="107"/>
      <c r="I311" s="107" t="s">
        <v>2</v>
      </c>
      <c r="J311" s="107"/>
      <c r="K311" s="107"/>
      <c r="L311" s="107"/>
      <c r="M311" s="107" t="s">
        <v>3</v>
      </c>
      <c r="N311" s="107"/>
      <c r="O311" s="107"/>
      <c r="P311" s="107"/>
      <c r="Q311" s="107" t="s">
        <v>4</v>
      </c>
      <c r="R311" s="107"/>
      <c r="S311" s="107"/>
      <c r="T311" s="107"/>
      <c r="U311" s="107" t="s">
        <v>5</v>
      </c>
      <c r="V311" s="107"/>
      <c r="W311" s="107"/>
      <c r="X311" s="107" t="s">
        <v>6</v>
      </c>
      <c r="Y311" s="107"/>
      <c r="Z311" s="107"/>
      <c r="AA311" s="107"/>
      <c r="AB311" s="107" t="s">
        <v>7</v>
      </c>
      <c r="AC311" s="107"/>
      <c r="AD311" s="107"/>
      <c r="AE311" s="107" t="s">
        <v>8</v>
      </c>
      <c r="AF311" s="107"/>
      <c r="AG311" s="107"/>
      <c r="AH311" s="107"/>
      <c r="AI311" s="107"/>
      <c r="AJ311" s="107" t="s">
        <v>9</v>
      </c>
      <c r="AK311" s="107"/>
      <c r="AL311" s="107"/>
      <c r="AM311" s="107" t="s">
        <v>10</v>
      </c>
      <c r="AN311" s="107"/>
      <c r="AO311" s="107"/>
      <c r="AP311" s="107"/>
      <c r="AQ311" s="110"/>
      <c r="AR311" s="143"/>
      <c r="AS311" s="144"/>
    </row>
    <row r="312" spans="1:45" x14ac:dyDescent="0.2">
      <c r="A312" s="122"/>
      <c r="B312" s="138"/>
      <c r="C312" s="123"/>
      <c r="D312" s="23" t="s">
        <v>18</v>
      </c>
      <c r="E312" s="5">
        <v>1</v>
      </c>
      <c r="F312" s="5">
        <v>2</v>
      </c>
      <c r="G312" s="5">
        <v>3</v>
      </c>
      <c r="H312" s="5">
        <v>4</v>
      </c>
      <c r="I312" s="5">
        <v>5</v>
      </c>
      <c r="J312" s="5">
        <v>6</v>
      </c>
      <c r="K312" s="5">
        <v>7</v>
      </c>
      <c r="L312" s="5">
        <v>8</v>
      </c>
      <c r="M312" s="5">
        <v>9</v>
      </c>
      <c r="N312" s="5">
        <v>10</v>
      </c>
      <c r="O312" s="5">
        <v>11</v>
      </c>
      <c r="P312" s="5">
        <v>12</v>
      </c>
      <c r="Q312" s="5">
        <v>13</v>
      </c>
      <c r="R312" s="5">
        <v>14</v>
      </c>
      <c r="S312" s="5">
        <v>15</v>
      </c>
      <c r="T312" s="5">
        <v>16</v>
      </c>
      <c r="U312" s="5">
        <v>17</v>
      </c>
      <c r="V312" s="5">
        <v>18</v>
      </c>
      <c r="W312" s="5">
        <v>19</v>
      </c>
      <c r="X312" s="5">
        <v>20</v>
      </c>
      <c r="Y312" s="5">
        <v>21</v>
      </c>
      <c r="Z312" s="5">
        <v>22</v>
      </c>
      <c r="AA312" s="5">
        <v>23</v>
      </c>
      <c r="AB312" s="5">
        <v>24</v>
      </c>
      <c r="AC312" s="5">
        <v>25</v>
      </c>
      <c r="AD312" s="5">
        <v>26</v>
      </c>
      <c r="AE312" s="5">
        <v>27</v>
      </c>
      <c r="AF312" s="5">
        <v>28</v>
      </c>
      <c r="AG312" s="5">
        <v>29</v>
      </c>
      <c r="AH312" s="5">
        <v>30</v>
      </c>
      <c r="AI312" s="5">
        <v>31</v>
      </c>
      <c r="AJ312" s="5">
        <v>32</v>
      </c>
      <c r="AK312" s="5">
        <v>33</v>
      </c>
      <c r="AL312" s="5">
        <v>34</v>
      </c>
      <c r="AM312" s="5">
        <v>35</v>
      </c>
      <c r="AN312" s="5">
        <v>36</v>
      </c>
      <c r="AO312" s="5">
        <v>37</v>
      </c>
      <c r="AP312" s="5">
        <v>38</v>
      </c>
      <c r="AQ312" s="110"/>
      <c r="AR312" s="143"/>
      <c r="AS312" s="144"/>
    </row>
    <row r="313" spans="1:45" x14ac:dyDescent="0.2">
      <c r="A313" s="142" t="s">
        <v>24</v>
      </c>
      <c r="B313" s="98" t="s">
        <v>12</v>
      </c>
      <c r="C313" s="54" t="s">
        <v>109</v>
      </c>
      <c r="D313" s="53"/>
      <c r="E313" s="4"/>
      <c r="F313" s="27"/>
      <c r="G313" s="27"/>
      <c r="H313" s="96" t="s">
        <v>141</v>
      </c>
      <c r="I313" s="27"/>
      <c r="J313" s="27"/>
      <c r="K313" s="27"/>
      <c r="L313" s="27"/>
      <c r="M313" s="27"/>
      <c r="N313" s="27"/>
      <c r="O313" s="27"/>
      <c r="P313" s="96" t="s">
        <v>138</v>
      </c>
      <c r="Q313" s="27"/>
      <c r="R313" s="27"/>
      <c r="S313" s="27"/>
      <c r="T313" s="27"/>
      <c r="U313" s="96" t="s">
        <v>137</v>
      </c>
      <c r="V313" s="27"/>
      <c r="W313" s="27"/>
      <c r="X313" s="27"/>
      <c r="Y313" s="27"/>
      <c r="Z313" s="27"/>
      <c r="AA313" s="27"/>
      <c r="AB313" s="27"/>
      <c r="AC313" s="97" t="s">
        <v>130</v>
      </c>
      <c r="AD313" s="27"/>
      <c r="AE313" s="27"/>
      <c r="AF313" s="27"/>
      <c r="AG313" s="27"/>
      <c r="AH313" s="27"/>
      <c r="AI313" s="27"/>
      <c r="AJ313" s="94" t="s">
        <v>132</v>
      </c>
      <c r="AK313" s="27"/>
      <c r="AL313" s="97" t="s">
        <v>130</v>
      </c>
      <c r="AM313" s="44"/>
      <c r="AN313" s="44"/>
      <c r="AO313" s="44"/>
      <c r="AP313" s="44"/>
      <c r="AQ313" s="7">
        <f>COUNTA(E313:AP313)</f>
        <v>6</v>
      </c>
      <c r="AR313" s="82">
        <f>34*2</f>
        <v>68</v>
      </c>
      <c r="AS313" s="8">
        <f t="shared" ref="AS313:AS328" si="79">AQ313/AR313</f>
        <v>8.8235294117647065E-2</v>
      </c>
    </row>
    <row r="314" spans="1:45" x14ac:dyDescent="0.2">
      <c r="A314" s="142"/>
      <c r="B314" s="98" t="s">
        <v>26</v>
      </c>
      <c r="C314" s="54" t="s">
        <v>109</v>
      </c>
      <c r="D314" s="20" t="s">
        <v>140</v>
      </c>
      <c r="E314" s="4"/>
      <c r="F314" s="27"/>
      <c r="G314" s="96" t="s">
        <v>141</v>
      </c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97" t="s">
        <v>130</v>
      </c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97" t="s">
        <v>130</v>
      </c>
      <c r="AH314" s="27"/>
      <c r="AI314" s="94" t="s">
        <v>132</v>
      </c>
      <c r="AJ314" s="27"/>
      <c r="AK314" s="27"/>
      <c r="AL314" s="27"/>
      <c r="AM314" s="44"/>
      <c r="AN314" s="44"/>
      <c r="AO314" s="44"/>
      <c r="AP314" s="44"/>
      <c r="AQ314" s="7">
        <f t="shared" ref="AQ314:AQ328" si="80">COUNTA(E314:AP314)</f>
        <v>4</v>
      </c>
      <c r="AR314" s="82">
        <f>34*3</f>
        <v>102</v>
      </c>
      <c r="AS314" s="8">
        <f t="shared" si="79"/>
        <v>3.9215686274509803E-2</v>
      </c>
    </row>
    <row r="315" spans="1:45" ht="29.45" customHeight="1" x14ac:dyDescent="0.2">
      <c r="A315" s="142"/>
      <c r="B315" s="98" t="s">
        <v>131</v>
      </c>
      <c r="C315" s="54" t="s">
        <v>109</v>
      </c>
      <c r="D315" s="51"/>
      <c r="E315" s="4"/>
      <c r="F315" s="27"/>
      <c r="G315" s="27"/>
      <c r="H315" s="96" t="s">
        <v>141</v>
      </c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94" t="s">
        <v>132</v>
      </c>
      <c r="AI315" s="27"/>
      <c r="AJ315" s="27"/>
      <c r="AK315" s="27"/>
      <c r="AL315" s="27"/>
      <c r="AM315" s="44"/>
      <c r="AN315" s="44"/>
      <c r="AO315" s="44"/>
      <c r="AP315" s="44"/>
      <c r="AQ315" s="7">
        <f t="shared" si="80"/>
        <v>2</v>
      </c>
      <c r="AR315" s="82">
        <f t="shared" ref="AR315" si="81">34*3</f>
        <v>102</v>
      </c>
      <c r="AS315" s="8">
        <f t="shared" si="79"/>
        <v>1.9607843137254902E-2</v>
      </c>
    </row>
    <row r="316" spans="1:45" ht="40.9" customHeight="1" x14ac:dyDescent="0.2">
      <c r="A316" s="142"/>
      <c r="B316" s="98" t="s">
        <v>110</v>
      </c>
      <c r="C316" s="54" t="s">
        <v>109</v>
      </c>
      <c r="D316" s="20" t="s">
        <v>140</v>
      </c>
      <c r="E316" s="4"/>
      <c r="F316" s="27"/>
      <c r="G316" s="27"/>
      <c r="H316" s="95"/>
      <c r="I316" s="84"/>
      <c r="J316" s="97" t="s">
        <v>130</v>
      </c>
      <c r="K316" s="27"/>
      <c r="L316" s="27"/>
      <c r="M316" s="27"/>
      <c r="N316" s="27"/>
      <c r="O316" s="27"/>
      <c r="P316" s="27"/>
      <c r="Q316" s="97" t="s">
        <v>130</v>
      </c>
      <c r="R316" s="27"/>
      <c r="S316" s="27"/>
      <c r="T316" s="97" t="s">
        <v>130</v>
      </c>
      <c r="U316" s="27"/>
      <c r="V316" s="27"/>
      <c r="W316" s="27"/>
      <c r="X316" s="97" t="s">
        <v>130</v>
      </c>
      <c r="Y316" s="27"/>
      <c r="Z316" s="27"/>
      <c r="AA316" s="27"/>
      <c r="AB316" s="27"/>
      <c r="AC316" s="27"/>
      <c r="AD316" s="97" t="s">
        <v>130</v>
      </c>
      <c r="AE316" s="27"/>
      <c r="AF316" s="27"/>
      <c r="AG316" s="27"/>
      <c r="AH316" s="27"/>
      <c r="AI316" s="27"/>
      <c r="AJ316" s="94" t="s">
        <v>132</v>
      </c>
      <c r="AK316" s="27"/>
      <c r="AL316" s="97" t="s">
        <v>130</v>
      </c>
      <c r="AM316" s="44"/>
      <c r="AN316" s="44"/>
      <c r="AO316" s="44"/>
      <c r="AP316" s="44"/>
      <c r="AQ316" s="7">
        <f t="shared" si="80"/>
        <v>7</v>
      </c>
      <c r="AR316" s="82">
        <v>136</v>
      </c>
      <c r="AS316" s="8">
        <f t="shared" si="79"/>
        <v>5.1470588235294115E-2</v>
      </c>
    </row>
    <row r="317" spans="1:45" x14ac:dyDescent="0.2">
      <c r="A317" s="142"/>
      <c r="B317" s="98" t="s">
        <v>98</v>
      </c>
      <c r="C317" s="54" t="s">
        <v>109</v>
      </c>
      <c r="D317" s="20" t="s">
        <v>140</v>
      </c>
      <c r="E317" s="4"/>
      <c r="F317" s="27"/>
      <c r="G317" s="27"/>
      <c r="H317" s="27"/>
      <c r="I317" s="27"/>
      <c r="J317" s="27"/>
      <c r="K317" s="27"/>
      <c r="L317" s="97" t="s">
        <v>130</v>
      </c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97" t="s">
        <v>130</v>
      </c>
      <c r="Z317" s="27"/>
      <c r="AA317" s="27"/>
      <c r="AB317" s="27"/>
      <c r="AC317" s="27"/>
      <c r="AD317" s="97" t="s">
        <v>130</v>
      </c>
      <c r="AE317" s="27"/>
      <c r="AF317" s="27"/>
      <c r="AG317" s="97" t="s">
        <v>130</v>
      </c>
      <c r="AH317" s="27"/>
      <c r="AI317" s="44"/>
      <c r="AJ317" s="44"/>
      <c r="AK317" s="27"/>
      <c r="AL317" s="97" t="s">
        <v>130</v>
      </c>
      <c r="AM317" s="44"/>
      <c r="AN317" s="44"/>
      <c r="AO317" s="44"/>
      <c r="AP317" s="44"/>
      <c r="AQ317" s="7">
        <f t="shared" si="80"/>
        <v>5</v>
      </c>
      <c r="AR317" s="82">
        <v>102</v>
      </c>
      <c r="AS317" s="8">
        <f t="shared" si="79"/>
        <v>4.9019607843137254E-2</v>
      </c>
    </row>
    <row r="318" spans="1:45" ht="29.45" customHeight="1" x14ac:dyDescent="0.2">
      <c r="A318" s="142"/>
      <c r="B318" s="98" t="s">
        <v>99</v>
      </c>
      <c r="C318" s="54" t="s">
        <v>109</v>
      </c>
      <c r="D318" s="23" t="s">
        <v>140</v>
      </c>
      <c r="E318" s="4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97" t="s">
        <v>130</v>
      </c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44"/>
      <c r="AJ318" s="44"/>
      <c r="AK318" s="97" t="s">
        <v>130</v>
      </c>
      <c r="AL318" s="27"/>
      <c r="AM318" s="44"/>
      <c r="AN318" s="44"/>
      <c r="AO318" s="44"/>
      <c r="AP318" s="44"/>
      <c r="AQ318" s="7">
        <f t="shared" si="80"/>
        <v>2</v>
      </c>
      <c r="AR318" s="82">
        <v>34</v>
      </c>
      <c r="AS318" s="8">
        <f t="shared" si="79"/>
        <v>5.8823529411764705E-2</v>
      </c>
    </row>
    <row r="319" spans="1:45" x14ac:dyDescent="0.2">
      <c r="A319" s="142"/>
      <c r="B319" s="98" t="s">
        <v>34</v>
      </c>
      <c r="C319" s="54" t="s">
        <v>109</v>
      </c>
      <c r="D319" s="53"/>
      <c r="E319" s="4"/>
      <c r="F319" s="27"/>
      <c r="G319" s="27"/>
      <c r="H319" s="27"/>
      <c r="I319" s="96" t="s">
        <v>141</v>
      </c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97" t="s">
        <v>130</v>
      </c>
      <c r="AF319" s="27"/>
      <c r="AG319" s="27"/>
      <c r="AH319" s="27"/>
      <c r="AI319" s="44"/>
      <c r="AJ319" s="44"/>
      <c r="AK319" s="27"/>
      <c r="AL319" s="97" t="s">
        <v>130</v>
      </c>
      <c r="AM319" s="44"/>
      <c r="AN319" s="44"/>
      <c r="AO319" s="44"/>
      <c r="AP319" s="44"/>
      <c r="AQ319" s="7">
        <f t="shared" si="80"/>
        <v>3</v>
      </c>
      <c r="AR319" s="82">
        <f>34*1</f>
        <v>34</v>
      </c>
      <c r="AS319" s="8">
        <f t="shared" si="79"/>
        <v>8.8235294117647065E-2</v>
      </c>
    </row>
    <row r="320" spans="1:45" x14ac:dyDescent="0.2">
      <c r="A320" s="142"/>
      <c r="B320" s="98" t="s">
        <v>33</v>
      </c>
      <c r="C320" s="54" t="s">
        <v>109</v>
      </c>
      <c r="D320" s="53"/>
      <c r="E320" s="4"/>
      <c r="F320" s="27"/>
      <c r="G320" s="27"/>
      <c r="H320" s="27"/>
      <c r="I320" s="27"/>
      <c r="J320" s="27"/>
      <c r="K320" s="27"/>
      <c r="L320" s="27"/>
      <c r="M320" s="27"/>
      <c r="N320" s="97" t="s">
        <v>130</v>
      </c>
      <c r="O320" s="27"/>
      <c r="P320" s="27"/>
      <c r="Q320" s="27"/>
      <c r="R320" s="27"/>
      <c r="S320" s="27"/>
      <c r="T320" s="27"/>
      <c r="U320" s="27"/>
      <c r="V320" s="27"/>
      <c r="W320" s="27"/>
      <c r="X320" s="97" t="s">
        <v>130</v>
      </c>
      <c r="Y320" s="27"/>
      <c r="Z320" s="27"/>
      <c r="AA320" s="27"/>
      <c r="AB320" s="27"/>
      <c r="AC320" s="27"/>
      <c r="AD320" s="27"/>
      <c r="AE320" s="27"/>
      <c r="AF320" s="27"/>
      <c r="AG320" s="27"/>
      <c r="AH320" s="94" t="s">
        <v>132</v>
      </c>
      <c r="AI320" s="44"/>
      <c r="AJ320" s="44"/>
      <c r="AK320" s="97" t="s">
        <v>130</v>
      </c>
      <c r="AL320" s="27"/>
      <c r="AM320" s="44"/>
      <c r="AN320" s="44"/>
      <c r="AO320" s="44"/>
      <c r="AP320" s="44"/>
      <c r="AQ320" s="7">
        <f t="shared" si="80"/>
        <v>4</v>
      </c>
      <c r="AR320" s="82">
        <f>34*2</f>
        <v>68</v>
      </c>
      <c r="AS320" s="8">
        <f t="shared" si="79"/>
        <v>5.8823529411764705E-2</v>
      </c>
    </row>
    <row r="321" spans="1:45" x14ac:dyDescent="0.2">
      <c r="A321" s="142"/>
      <c r="B321" s="99" t="s">
        <v>36</v>
      </c>
      <c r="C321" s="54" t="s">
        <v>109</v>
      </c>
      <c r="D321" s="53"/>
      <c r="E321" s="4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97" t="s">
        <v>130</v>
      </c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97" t="s">
        <v>130</v>
      </c>
      <c r="AH321" s="27"/>
      <c r="AI321" s="44"/>
      <c r="AJ321" s="94" t="s">
        <v>132</v>
      </c>
      <c r="AK321" s="27"/>
      <c r="AL321" s="27"/>
      <c r="AM321" s="44"/>
      <c r="AN321" s="44"/>
      <c r="AO321" s="44"/>
      <c r="AP321" s="44"/>
      <c r="AQ321" s="7">
        <f t="shared" si="80"/>
        <v>3</v>
      </c>
      <c r="AR321" s="82">
        <f>34*1</f>
        <v>34</v>
      </c>
      <c r="AS321" s="8">
        <f t="shared" si="79"/>
        <v>8.8235294117647065E-2</v>
      </c>
    </row>
    <row r="322" spans="1:45" x14ac:dyDescent="0.2">
      <c r="A322" s="142"/>
      <c r="B322" s="99" t="s">
        <v>28</v>
      </c>
      <c r="C322" s="54" t="s">
        <v>109</v>
      </c>
      <c r="D322" s="53"/>
      <c r="E322" s="4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97" t="s">
        <v>130</v>
      </c>
      <c r="U322" s="27"/>
      <c r="V322" s="27"/>
      <c r="W322" s="27"/>
      <c r="X322" s="27"/>
      <c r="Y322" s="27"/>
      <c r="Z322" s="27"/>
      <c r="AA322" s="27"/>
      <c r="AB322" s="27"/>
      <c r="AC322" s="97" t="s">
        <v>130</v>
      </c>
      <c r="AD322" s="27"/>
      <c r="AE322" s="27"/>
      <c r="AF322" s="27"/>
      <c r="AG322" s="27"/>
      <c r="AH322" s="97" t="s">
        <v>130</v>
      </c>
      <c r="AI322" s="44"/>
      <c r="AJ322" s="44"/>
      <c r="AK322" s="27"/>
      <c r="AL322" s="27"/>
      <c r="AM322" s="44"/>
      <c r="AN322" s="44"/>
      <c r="AO322" s="44"/>
      <c r="AP322" s="44"/>
      <c r="AQ322" s="7">
        <f t="shared" si="80"/>
        <v>3</v>
      </c>
      <c r="AR322" s="82">
        <f t="shared" ref="AR322" si="82">34*1</f>
        <v>34</v>
      </c>
      <c r="AS322" s="8">
        <f t="shared" si="79"/>
        <v>8.8235294117647065E-2</v>
      </c>
    </row>
    <row r="323" spans="1:45" x14ac:dyDescent="0.2">
      <c r="A323" s="142"/>
      <c r="B323" s="98" t="s">
        <v>27</v>
      </c>
      <c r="C323" s="54" t="s">
        <v>109</v>
      </c>
      <c r="D323" s="53"/>
      <c r="E323" s="4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94" t="s">
        <v>132</v>
      </c>
      <c r="AJ323" s="44"/>
      <c r="AK323" s="27"/>
      <c r="AL323" s="27"/>
      <c r="AM323" s="44"/>
      <c r="AN323" s="44"/>
      <c r="AO323" s="44"/>
      <c r="AP323" s="44"/>
      <c r="AQ323" s="7">
        <f t="shared" si="80"/>
        <v>1</v>
      </c>
      <c r="AR323" s="82">
        <f>34*2</f>
        <v>68</v>
      </c>
      <c r="AS323" s="8">
        <f t="shared" si="79"/>
        <v>1.4705882352941176E-2</v>
      </c>
    </row>
    <row r="324" spans="1:45" x14ac:dyDescent="0.2">
      <c r="A324" s="142"/>
      <c r="B324" s="98" t="s">
        <v>31</v>
      </c>
      <c r="C324" s="54" t="s">
        <v>109</v>
      </c>
      <c r="D324" s="53"/>
      <c r="E324" s="4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94" t="s">
        <v>132</v>
      </c>
      <c r="AJ324" s="44"/>
      <c r="AK324" s="27"/>
      <c r="AL324" s="27"/>
      <c r="AM324" s="44"/>
      <c r="AN324" s="44"/>
      <c r="AO324" s="44"/>
      <c r="AP324" s="44"/>
      <c r="AQ324" s="7">
        <f t="shared" si="80"/>
        <v>1</v>
      </c>
      <c r="AR324" s="82">
        <f>34*4</f>
        <v>136</v>
      </c>
      <c r="AS324" s="8">
        <f t="shared" si="79"/>
        <v>7.3529411764705881E-3</v>
      </c>
    </row>
    <row r="325" spans="1:45" x14ac:dyDescent="0.2">
      <c r="A325" s="142"/>
      <c r="B325" s="98" t="s">
        <v>29</v>
      </c>
      <c r="C325" s="54" t="s">
        <v>109</v>
      </c>
      <c r="D325" s="53"/>
      <c r="E325" s="4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97" t="s">
        <v>130</v>
      </c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94" t="s">
        <v>132</v>
      </c>
      <c r="AI325" s="44"/>
      <c r="AJ325" s="97" t="s">
        <v>130</v>
      </c>
      <c r="AK325" s="27"/>
      <c r="AL325" s="27"/>
      <c r="AM325" s="44"/>
      <c r="AN325" s="44"/>
      <c r="AO325" s="44"/>
      <c r="AP325" s="44"/>
      <c r="AQ325" s="7">
        <f t="shared" si="80"/>
        <v>3</v>
      </c>
      <c r="AR325" s="82">
        <f>34*1</f>
        <v>34</v>
      </c>
      <c r="AS325" s="8">
        <f t="shared" si="79"/>
        <v>8.8235294117647065E-2</v>
      </c>
    </row>
    <row r="326" spans="1:45" ht="42" customHeight="1" x14ac:dyDescent="0.2">
      <c r="A326" s="142"/>
      <c r="B326" s="99" t="s">
        <v>104</v>
      </c>
      <c r="C326" s="54" t="s">
        <v>109</v>
      </c>
      <c r="D326" s="53"/>
      <c r="E326" s="4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44"/>
      <c r="AJ326" s="44"/>
      <c r="AK326" s="27"/>
      <c r="AL326" s="27"/>
      <c r="AM326" s="44"/>
      <c r="AN326" s="44"/>
      <c r="AO326" s="44"/>
      <c r="AP326" s="44"/>
      <c r="AQ326" s="7">
        <f t="shared" si="80"/>
        <v>0</v>
      </c>
      <c r="AR326" s="82">
        <f t="shared" ref="AR326" si="83">34*1</f>
        <v>34</v>
      </c>
      <c r="AS326" s="8">
        <f t="shared" si="79"/>
        <v>0</v>
      </c>
    </row>
    <row r="327" spans="1:45" ht="27" customHeight="1" x14ac:dyDescent="0.2">
      <c r="A327" s="142"/>
      <c r="B327" s="99" t="s">
        <v>72</v>
      </c>
      <c r="C327" s="54" t="s">
        <v>109</v>
      </c>
      <c r="D327" s="53"/>
      <c r="E327" s="4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44"/>
      <c r="AJ327" s="44"/>
      <c r="AK327" s="27"/>
      <c r="AL327" s="27"/>
      <c r="AM327" s="44"/>
      <c r="AN327" s="44"/>
      <c r="AO327" s="44"/>
      <c r="AP327" s="44"/>
      <c r="AQ327" s="7">
        <f t="shared" si="80"/>
        <v>0</v>
      </c>
      <c r="AR327" s="82">
        <f>34*2</f>
        <v>68</v>
      </c>
      <c r="AS327" s="8">
        <f t="shared" si="79"/>
        <v>0</v>
      </c>
    </row>
    <row r="328" spans="1:45" ht="30.6" customHeight="1" x14ac:dyDescent="0.2">
      <c r="A328" s="142"/>
      <c r="B328" s="98" t="s">
        <v>111</v>
      </c>
      <c r="C328" s="54" t="s">
        <v>109</v>
      </c>
      <c r="D328" s="53"/>
      <c r="E328" s="4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44"/>
      <c r="AJ328" s="44"/>
      <c r="AK328" s="96" t="s">
        <v>142</v>
      </c>
      <c r="AL328" s="27"/>
      <c r="AM328" s="44"/>
      <c r="AN328" s="44"/>
      <c r="AO328" s="44"/>
      <c r="AP328" s="44"/>
      <c r="AQ328" s="7">
        <f t="shared" si="80"/>
        <v>1</v>
      </c>
      <c r="AR328" s="82">
        <f>34*1</f>
        <v>34</v>
      </c>
      <c r="AS328" s="8">
        <f t="shared" si="79"/>
        <v>2.9411764705882353E-2</v>
      </c>
    </row>
    <row r="329" spans="1:45" ht="23.25" customHeight="1" x14ac:dyDescent="0.2">
      <c r="A329" s="68"/>
      <c r="B329" s="69"/>
      <c r="C329" s="69"/>
      <c r="D329" s="69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S329" s="67"/>
      <c r="T329" s="67"/>
      <c r="U329" s="67"/>
      <c r="V329" s="67"/>
      <c r="W329" s="67"/>
      <c r="X329" s="67"/>
      <c r="Y329" s="67"/>
      <c r="Z329" s="67"/>
      <c r="AA329" s="67"/>
      <c r="AB329" s="67"/>
      <c r="AC329" s="67"/>
      <c r="AD329" s="67"/>
      <c r="AE329" s="67"/>
      <c r="AF329" s="67"/>
      <c r="AG329" s="67"/>
      <c r="AH329" s="67"/>
      <c r="AI329" s="67"/>
      <c r="AJ329" s="67"/>
      <c r="AK329" s="67"/>
      <c r="AL329" s="67"/>
      <c r="AM329" s="68"/>
      <c r="AN329" s="68"/>
      <c r="AO329" s="68"/>
      <c r="AP329" s="68"/>
      <c r="AQ329" s="68"/>
      <c r="AR329" s="68"/>
      <c r="AS329" s="68"/>
    </row>
    <row r="330" spans="1:45" ht="124.5" customHeight="1" x14ac:dyDescent="0.2">
      <c r="A330" s="146" t="s">
        <v>40</v>
      </c>
      <c r="B330" s="147"/>
      <c r="C330" s="147"/>
      <c r="D330" s="148"/>
      <c r="E330" s="108" t="s">
        <v>129</v>
      </c>
      <c r="F330" s="108"/>
      <c r="G330" s="108"/>
      <c r="H330" s="108"/>
      <c r="I330" s="108"/>
      <c r="J330" s="108"/>
      <c r="K330" s="108"/>
      <c r="L330" s="108"/>
      <c r="M330" s="108"/>
      <c r="N330" s="108"/>
      <c r="O330" s="108"/>
      <c r="P330" s="108"/>
      <c r="Q330" s="108"/>
      <c r="R330" s="108"/>
      <c r="S330" s="108"/>
      <c r="T330" s="108"/>
      <c r="U330" s="108"/>
      <c r="V330" s="108"/>
      <c r="W330" s="108"/>
      <c r="X330" s="108"/>
      <c r="Y330" s="108"/>
      <c r="Z330" s="108"/>
      <c r="AA330" s="108"/>
      <c r="AB330" s="108"/>
      <c r="AC330" s="108"/>
      <c r="AD330" s="108"/>
      <c r="AE330" s="108"/>
      <c r="AF330" s="108"/>
      <c r="AG330" s="108"/>
      <c r="AH330" s="108"/>
      <c r="AI330" s="108"/>
      <c r="AJ330" s="108"/>
      <c r="AK330" s="108"/>
      <c r="AL330" s="108"/>
      <c r="AM330" s="108"/>
      <c r="AN330" s="108"/>
      <c r="AO330" s="108"/>
      <c r="AP330" s="108"/>
      <c r="AQ330" s="143" t="s">
        <v>19</v>
      </c>
      <c r="AR330" s="143" t="s">
        <v>21</v>
      </c>
      <c r="AS330" s="144" t="s">
        <v>20</v>
      </c>
    </row>
    <row r="331" spans="1:45" ht="12" customHeight="1" x14ac:dyDescent="0.2">
      <c r="A331" s="120" t="s">
        <v>0</v>
      </c>
      <c r="B331" s="137"/>
      <c r="C331" s="121"/>
      <c r="D331" s="23" t="s">
        <v>17</v>
      </c>
      <c r="E331" s="107" t="s">
        <v>1</v>
      </c>
      <c r="F331" s="107"/>
      <c r="G331" s="107"/>
      <c r="H331" s="107"/>
      <c r="I331" s="107" t="s">
        <v>2</v>
      </c>
      <c r="J331" s="107"/>
      <c r="K331" s="107"/>
      <c r="L331" s="107"/>
      <c r="M331" s="107" t="s">
        <v>3</v>
      </c>
      <c r="N331" s="107"/>
      <c r="O331" s="107"/>
      <c r="P331" s="107"/>
      <c r="Q331" s="107" t="s">
        <v>4</v>
      </c>
      <c r="R331" s="107"/>
      <c r="S331" s="107"/>
      <c r="T331" s="107"/>
      <c r="U331" s="107" t="s">
        <v>5</v>
      </c>
      <c r="V331" s="107"/>
      <c r="W331" s="107"/>
      <c r="X331" s="107" t="s">
        <v>6</v>
      </c>
      <c r="Y331" s="107"/>
      <c r="Z331" s="107"/>
      <c r="AA331" s="107"/>
      <c r="AB331" s="107" t="s">
        <v>7</v>
      </c>
      <c r="AC331" s="107"/>
      <c r="AD331" s="107"/>
      <c r="AE331" s="107" t="s">
        <v>8</v>
      </c>
      <c r="AF331" s="107"/>
      <c r="AG331" s="107"/>
      <c r="AH331" s="107"/>
      <c r="AI331" s="107"/>
      <c r="AJ331" s="107" t="s">
        <v>9</v>
      </c>
      <c r="AK331" s="107"/>
      <c r="AL331" s="107"/>
      <c r="AM331" s="107" t="s">
        <v>10</v>
      </c>
      <c r="AN331" s="107"/>
      <c r="AO331" s="107"/>
      <c r="AP331" s="107"/>
      <c r="AQ331" s="143"/>
      <c r="AR331" s="143"/>
      <c r="AS331" s="144"/>
    </row>
    <row r="332" spans="1:45" x14ac:dyDescent="0.2">
      <c r="A332" s="122"/>
      <c r="B332" s="138"/>
      <c r="C332" s="123"/>
      <c r="D332" s="23" t="s">
        <v>18</v>
      </c>
      <c r="E332" s="5">
        <v>1</v>
      </c>
      <c r="F332" s="5">
        <v>2</v>
      </c>
      <c r="G332" s="5">
        <v>3</v>
      </c>
      <c r="H332" s="5">
        <v>4</v>
      </c>
      <c r="I332" s="5">
        <v>5</v>
      </c>
      <c r="J332" s="5">
        <v>6</v>
      </c>
      <c r="K332" s="5">
        <v>7</v>
      </c>
      <c r="L332" s="5">
        <v>8</v>
      </c>
      <c r="M332" s="5">
        <v>9</v>
      </c>
      <c r="N332" s="5">
        <v>10</v>
      </c>
      <c r="O332" s="5">
        <v>11</v>
      </c>
      <c r="P332" s="5">
        <v>12</v>
      </c>
      <c r="Q332" s="5">
        <v>13</v>
      </c>
      <c r="R332" s="5">
        <v>14</v>
      </c>
      <c r="S332" s="5">
        <v>15</v>
      </c>
      <c r="T332" s="5">
        <v>16</v>
      </c>
      <c r="U332" s="5">
        <v>17</v>
      </c>
      <c r="V332" s="5">
        <v>18</v>
      </c>
      <c r="W332" s="5">
        <v>19</v>
      </c>
      <c r="X332" s="5">
        <v>20</v>
      </c>
      <c r="Y332" s="5">
        <v>21</v>
      </c>
      <c r="Z332" s="5">
        <v>22</v>
      </c>
      <c r="AA332" s="5">
        <v>23</v>
      </c>
      <c r="AB332" s="5">
        <v>24</v>
      </c>
      <c r="AC332" s="5">
        <v>25</v>
      </c>
      <c r="AD332" s="5">
        <v>26</v>
      </c>
      <c r="AE332" s="5">
        <v>27</v>
      </c>
      <c r="AF332" s="5">
        <v>28</v>
      </c>
      <c r="AG332" s="5">
        <v>29</v>
      </c>
      <c r="AH332" s="5">
        <v>30</v>
      </c>
      <c r="AI332" s="5">
        <v>31</v>
      </c>
      <c r="AJ332" s="5">
        <v>32</v>
      </c>
      <c r="AK332" s="5">
        <v>33</v>
      </c>
      <c r="AL332" s="5">
        <v>34</v>
      </c>
      <c r="AM332" s="5">
        <v>35</v>
      </c>
      <c r="AN332" s="5">
        <v>36</v>
      </c>
      <c r="AO332" s="5">
        <v>37</v>
      </c>
      <c r="AP332" s="5">
        <v>38</v>
      </c>
      <c r="AQ332" s="143"/>
      <c r="AR332" s="143"/>
      <c r="AS332" s="144"/>
    </row>
    <row r="333" spans="1:45" x14ac:dyDescent="0.2">
      <c r="A333" s="142" t="s">
        <v>24</v>
      </c>
      <c r="B333" s="98" t="s">
        <v>12</v>
      </c>
      <c r="C333" s="59" t="s">
        <v>112</v>
      </c>
      <c r="D333" s="53"/>
      <c r="E333" s="27"/>
      <c r="F333" s="27"/>
      <c r="G333" s="96" t="s">
        <v>138</v>
      </c>
      <c r="H333" s="27"/>
      <c r="I333" s="27"/>
      <c r="J333" s="27"/>
      <c r="K333" s="27"/>
      <c r="L333" s="27"/>
      <c r="M333" s="27"/>
      <c r="N333" s="27"/>
      <c r="O333" s="27"/>
      <c r="P333" s="97" t="s">
        <v>130</v>
      </c>
      <c r="Q333" s="94" t="s">
        <v>143</v>
      </c>
      <c r="R333" s="27"/>
      <c r="S333" s="27"/>
      <c r="T333" s="27"/>
      <c r="U333" s="27"/>
      <c r="V333" s="27"/>
      <c r="W333" s="27"/>
      <c r="X333" s="96" t="s">
        <v>138</v>
      </c>
      <c r="Y333" s="27"/>
      <c r="Z333" s="27"/>
      <c r="AA333" s="27"/>
      <c r="AB333" s="27"/>
      <c r="AC333" s="27"/>
      <c r="AD333" s="27"/>
      <c r="AE333" s="27"/>
      <c r="AF333" s="27"/>
      <c r="AG333" s="96" t="s">
        <v>138</v>
      </c>
      <c r="AH333" s="27"/>
      <c r="AI333" s="27"/>
      <c r="AJ333" s="97" t="s">
        <v>130</v>
      </c>
      <c r="AK333" s="27"/>
      <c r="AL333" s="27"/>
      <c r="AM333" s="44"/>
      <c r="AN333" s="44"/>
      <c r="AO333" s="44"/>
      <c r="AP333" s="44"/>
      <c r="AQ333" s="7">
        <f>COUNTA(E333:AP333)</f>
        <v>6</v>
      </c>
      <c r="AR333" s="82">
        <f>34*2</f>
        <v>68</v>
      </c>
      <c r="AS333" s="8">
        <f t="shared" ref="AS333:AS347" si="84">AQ333/AR333</f>
        <v>8.8235294117647065E-2</v>
      </c>
    </row>
    <row r="334" spans="1:45" x14ac:dyDescent="0.2">
      <c r="A334" s="142"/>
      <c r="B334" s="98" t="s">
        <v>26</v>
      </c>
      <c r="C334" s="59" t="s">
        <v>112</v>
      </c>
      <c r="D334" s="53"/>
      <c r="E334" s="27"/>
      <c r="F334" s="27"/>
      <c r="G334" s="27"/>
      <c r="H334" s="27"/>
      <c r="I334" s="27"/>
      <c r="J334" s="27"/>
      <c r="K334" s="27"/>
      <c r="L334" s="96" t="s">
        <v>138</v>
      </c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97" t="s">
        <v>130</v>
      </c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44"/>
      <c r="AN334" s="44"/>
      <c r="AO334" s="44"/>
      <c r="AP334" s="44"/>
      <c r="AQ334" s="7">
        <f t="shared" ref="AQ334:AQ347" si="85">COUNTA(E334:AP334)</f>
        <v>2</v>
      </c>
      <c r="AR334" s="82">
        <f>34*3</f>
        <v>102</v>
      </c>
      <c r="AS334" s="8">
        <f t="shared" si="84"/>
        <v>1.9607843137254902E-2</v>
      </c>
    </row>
    <row r="335" spans="1:45" ht="30.6" customHeight="1" x14ac:dyDescent="0.2">
      <c r="A335" s="142"/>
      <c r="B335" s="98" t="s">
        <v>131</v>
      </c>
      <c r="C335" s="59" t="s">
        <v>112</v>
      </c>
      <c r="D335" s="58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97" t="s">
        <v>130</v>
      </c>
      <c r="AE335" s="27"/>
      <c r="AF335" s="27"/>
      <c r="AG335" s="27"/>
      <c r="AH335" s="27"/>
      <c r="AI335" s="27"/>
      <c r="AJ335" s="27"/>
      <c r="AK335" s="27"/>
      <c r="AL335" s="27"/>
      <c r="AM335" s="44"/>
      <c r="AN335" s="44"/>
      <c r="AO335" s="44"/>
      <c r="AP335" s="44"/>
      <c r="AQ335" s="7">
        <f t="shared" si="85"/>
        <v>1</v>
      </c>
      <c r="AR335" s="82">
        <f t="shared" ref="AR335" si="86">34*3</f>
        <v>102</v>
      </c>
      <c r="AS335" s="8">
        <f t="shared" si="84"/>
        <v>9.8039215686274508E-3</v>
      </c>
    </row>
    <row r="336" spans="1:45" ht="39.6" customHeight="1" x14ac:dyDescent="0.2">
      <c r="A336" s="142"/>
      <c r="B336" s="98" t="s">
        <v>110</v>
      </c>
      <c r="C336" s="59" t="s">
        <v>112</v>
      </c>
      <c r="D336" s="20" t="s">
        <v>140</v>
      </c>
      <c r="E336" s="27"/>
      <c r="F336" s="27"/>
      <c r="G336" s="27"/>
      <c r="H336" s="100"/>
      <c r="I336" s="44"/>
      <c r="J336" s="97" t="s">
        <v>130</v>
      </c>
      <c r="K336" s="27"/>
      <c r="L336" s="27"/>
      <c r="M336" s="97" t="s">
        <v>130</v>
      </c>
      <c r="N336" s="27"/>
      <c r="O336" s="27"/>
      <c r="P336" s="97" t="s">
        <v>130</v>
      </c>
      <c r="Q336" s="27"/>
      <c r="R336" s="27"/>
      <c r="S336" s="27"/>
      <c r="T336" s="27"/>
      <c r="U336" s="27"/>
      <c r="V336" s="97" t="s">
        <v>130</v>
      </c>
      <c r="W336" s="27"/>
      <c r="X336" s="27"/>
      <c r="Y336" s="97" t="s">
        <v>130</v>
      </c>
      <c r="Z336" s="27"/>
      <c r="AA336" s="27"/>
      <c r="AB336" s="97" t="s">
        <v>130</v>
      </c>
      <c r="AC336" s="27"/>
      <c r="AD336" s="27"/>
      <c r="AE336" s="97" t="s">
        <v>130</v>
      </c>
      <c r="AF336" s="27"/>
      <c r="AG336" s="27"/>
      <c r="AH336" s="97" t="s">
        <v>130</v>
      </c>
      <c r="AI336" s="27"/>
      <c r="AJ336" s="27"/>
      <c r="AK336" s="27"/>
      <c r="AL336" s="97" t="s">
        <v>130</v>
      </c>
      <c r="AM336" s="44"/>
      <c r="AN336" s="44"/>
      <c r="AO336" s="44"/>
      <c r="AP336" s="44"/>
      <c r="AQ336" s="7">
        <f t="shared" si="85"/>
        <v>9</v>
      </c>
      <c r="AR336" s="82">
        <f>34*4</f>
        <v>136</v>
      </c>
      <c r="AS336" s="8">
        <f t="shared" si="84"/>
        <v>6.6176470588235295E-2</v>
      </c>
    </row>
    <row r="337" spans="1:45" x14ac:dyDescent="0.2">
      <c r="A337" s="142"/>
      <c r="B337" s="98" t="s">
        <v>98</v>
      </c>
      <c r="C337" s="59" t="s">
        <v>112</v>
      </c>
      <c r="D337" s="20" t="s">
        <v>140</v>
      </c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97" t="s">
        <v>130</v>
      </c>
      <c r="V337" s="27"/>
      <c r="W337" s="27"/>
      <c r="X337" s="27"/>
      <c r="Y337" s="27"/>
      <c r="Z337" s="27"/>
      <c r="AA337" s="27"/>
      <c r="AB337" s="27"/>
      <c r="AC337" s="27"/>
      <c r="AD337" s="27"/>
      <c r="AE337" s="97" t="s">
        <v>130</v>
      </c>
      <c r="AF337" s="27"/>
      <c r="AG337" s="27"/>
      <c r="AH337" s="27"/>
      <c r="AI337" s="44"/>
      <c r="AJ337" s="44"/>
      <c r="AK337" s="97" t="s">
        <v>130</v>
      </c>
      <c r="AL337" s="27"/>
      <c r="AM337" s="44"/>
      <c r="AN337" s="44"/>
      <c r="AO337" s="44"/>
      <c r="AP337" s="44"/>
      <c r="AQ337" s="7">
        <f t="shared" si="85"/>
        <v>3</v>
      </c>
      <c r="AR337" s="82">
        <f>34*3</f>
        <v>102</v>
      </c>
      <c r="AS337" s="8">
        <f t="shared" si="84"/>
        <v>2.9411764705882353E-2</v>
      </c>
    </row>
    <row r="338" spans="1:45" ht="28.15" customHeight="1" x14ac:dyDescent="0.2">
      <c r="A338" s="142"/>
      <c r="B338" s="98" t="s">
        <v>99</v>
      </c>
      <c r="C338" s="59" t="s">
        <v>112</v>
      </c>
      <c r="D338" s="20" t="s">
        <v>140</v>
      </c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97" t="s">
        <v>130</v>
      </c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44"/>
      <c r="AJ338" s="44"/>
      <c r="AK338" s="27"/>
      <c r="AL338" s="27"/>
      <c r="AM338" s="44"/>
      <c r="AN338" s="44"/>
      <c r="AO338" s="44"/>
      <c r="AP338" s="44"/>
      <c r="AQ338" s="7">
        <f t="shared" si="85"/>
        <v>1</v>
      </c>
      <c r="AR338" s="82">
        <f>34*1</f>
        <v>34</v>
      </c>
      <c r="AS338" s="8">
        <f t="shared" si="84"/>
        <v>2.9411764705882353E-2</v>
      </c>
    </row>
    <row r="339" spans="1:45" x14ac:dyDescent="0.2">
      <c r="A339" s="142"/>
      <c r="B339" s="98" t="s">
        <v>34</v>
      </c>
      <c r="C339" s="59" t="s">
        <v>112</v>
      </c>
      <c r="D339" s="53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97" t="s">
        <v>130</v>
      </c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97" t="s">
        <v>130</v>
      </c>
      <c r="AC339" s="27"/>
      <c r="AD339" s="27"/>
      <c r="AE339" s="27"/>
      <c r="AF339" s="27"/>
      <c r="AG339" s="27"/>
      <c r="AH339" s="27"/>
      <c r="AI339" s="44"/>
      <c r="AJ339" s="44"/>
      <c r="AK339" s="27"/>
      <c r="AL339" s="27"/>
      <c r="AM339" s="44"/>
      <c r="AN339" s="44"/>
      <c r="AO339" s="44"/>
      <c r="AP339" s="44"/>
      <c r="AQ339" s="7">
        <f t="shared" si="85"/>
        <v>2</v>
      </c>
      <c r="AR339" s="82">
        <f t="shared" ref="AR339" si="87">34*1</f>
        <v>34</v>
      </c>
      <c r="AS339" s="8">
        <f t="shared" si="84"/>
        <v>5.8823529411764705E-2</v>
      </c>
    </row>
    <row r="340" spans="1:45" x14ac:dyDescent="0.2">
      <c r="A340" s="142"/>
      <c r="B340" s="98" t="s">
        <v>33</v>
      </c>
      <c r="C340" s="59" t="s">
        <v>112</v>
      </c>
      <c r="D340" s="53"/>
      <c r="E340" s="27"/>
      <c r="F340" s="27"/>
      <c r="G340" s="27"/>
      <c r="H340" s="27"/>
      <c r="I340" s="27"/>
      <c r="J340" s="97" t="s">
        <v>130</v>
      </c>
      <c r="K340" s="27"/>
      <c r="L340" s="27"/>
      <c r="M340" s="27"/>
      <c r="N340" s="27"/>
      <c r="O340" s="27"/>
      <c r="P340" s="27"/>
      <c r="Q340" s="27"/>
      <c r="R340" s="97" t="s">
        <v>130</v>
      </c>
      <c r="S340" s="27"/>
      <c r="T340" s="27"/>
      <c r="U340" s="27"/>
      <c r="V340" s="27"/>
      <c r="W340" s="27"/>
      <c r="X340" s="97" t="s">
        <v>130</v>
      </c>
      <c r="Y340" s="27"/>
      <c r="Z340" s="27"/>
      <c r="AA340" s="27"/>
      <c r="AB340" s="27"/>
      <c r="AC340" s="27"/>
      <c r="AD340" s="27"/>
      <c r="AE340" s="27"/>
      <c r="AF340" s="27"/>
      <c r="AG340" s="27"/>
      <c r="AH340" s="97" t="s">
        <v>130</v>
      </c>
      <c r="AI340" s="44"/>
      <c r="AJ340" s="44"/>
      <c r="AK340" s="27"/>
      <c r="AL340" s="27"/>
      <c r="AM340" s="44"/>
      <c r="AN340" s="44"/>
      <c r="AO340" s="44"/>
      <c r="AP340" s="44"/>
      <c r="AQ340" s="7">
        <f t="shared" si="85"/>
        <v>4</v>
      </c>
      <c r="AR340" s="82">
        <f>34*2</f>
        <v>68</v>
      </c>
      <c r="AS340" s="8">
        <f t="shared" si="84"/>
        <v>5.8823529411764705E-2</v>
      </c>
    </row>
    <row r="341" spans="1:45" x14ac:dyDescent="0.2">
      <c r="A341" s="142"/>
      <c r="B341" s="99" t="s">
        <v>36</v>
      </c>
      <c r="C341" s="59" t="s">
        <v>112</v>
      </c>
      <c r="D341" s="53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97" t="s">
        <v>130</v>
      </c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97" t="s">
        <v>130</v>
      </c>
      <c r="AG341" s="27"/>
      <c r="AH341" s="27"/>
      <c r="AI341" s="44"/>
      <c r="AJ341" s="44"/>
      <c r="AK341" s="27"/>
      <c r="AL341" s="27"/>
      <c r="AM341" s="44"/>
      <c r="AN341" s="44"/>
      <c r="AO341" s="44"/>
      <c r="AP341" s="44"/>
      <c r="AQ341" s="7">
        <f t="shared" si="85"/>
        <v>2</v>
      </c>
      <c r="AR341" s="82">
        <f>34*1</f>
        <v>34</v>
      </c>
      <c r="AS341" s="8">
        <f t="shared" si="84"/>
        <v>5.8823529411764705E-2</v>
      </c>
    </row>
    <row r="342" spans="1:45" x14ac:dyDescent="0.2">
      <c r="A342" s="142"/>
      <c r="B342" s="99" t="s">
        <v>28</v>
      </c>
      <c r="C342" s="59" t="s">
        <v>112</v>
      </c>
      <c r="D342" s="53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97" t="s">
        <v>130</v>
      </c>
      <c r="U342" s="27"/>
      <c r="V342" s="27"/>
      <c r="W342" s="27"/>
      <c r="X342" s="27"/>
      <c r="Y342" s="27"/>
      <c r="Z342" s="27"/>
      <c r="AA342" s="27"/>
      <c r="AB342" s="27"/>
      <c r="AC342" s="97" t="s">
        <v>130</v>
      </c>
      <c r="AD342" s="27"/>
      <c r="AE342" s="27"/>
      <c r="AF342" s="27"/>
      <c r="AG342" s="27"/>
      <c r="AH342" s="97" t="s">
        <v>130</v>
      </c>
      <c r="AI342" s="44"/>
      <c r="AJ342" s="44"/>
      <c r="AK342" s="27"/>
      <c r="AL342" s="27"/>
      <c r="AM342" s="44"/>
      <c r="AN342" s="44"/>
      <c r="AO342" s="44"/>
      <c r="AP342" s="44"/>
      <c r="AQ342" s="7">
        <f t="shared" si="85"/>
        <v>3</v>
      </c>
      <c r="AR342" s="82">
        <f t="shared" ref="AR342" si="88">34*1</f>
        <v>34</v>
      </c>
      <c r="AS342" s="8">
        <f t="shared" si="84"/>
        <v>8.8235294117647065E-2</v>
      </c>
    </row>
    <row r="343" spans="1:45" x14ac:dyDescent="0.2">
      <c r="A343" s="142"/>
      <c r="B343" s="98" t="s">
        <v>27</v>
      </c>
      <c r="C343" s="59" t="s">
        <v>112</v>
      </c>
      <c r="D343" s="53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44"/>
      <c r="AJ343" s="44"/>
      <c r="AK343" s="27"/>
      <c r="AL343" s="27"/>
      <c r="AM343" s="44"/>
      <c r="AN343" s="44"/>
      <c r="AO343" s="44"/>
      <c r="AP343" s="44"/>
      <c r="AQ343" s="7">
        <f t="shared" si="85"/>
        <v>0</v>
      </c>
      <c r="AR343" s="84">
        <f>34*2</f>
        <v>68</v>
      </c>
      <c r="AS343" s="8">
        <f t="shared" si="84"/>
        <v>0</v>
      </c>
    </row>
    <row r="344" spans="1:45" x14ac:dyDescent="0.2">
      <c r="A344" s="142"/>
      <c r="B344" s="98" t="s">
        <v>31</v>
      </c>
      <c r="C344" s="59" t="s">
        <v>112</v>
      </c>
      <c r="D344" s="20" t="s">
        <v>140</v>
      </c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44"/>
      <c r="AJ344" s="44"/>
      <c r="AK344" s="27"/>
      <c r="AL344" s="27"/>
      <c r="AM344" s="44"/>
      <c r="AN344" s="44"/>
      <c r="AO344" s="44"/>
      <c r="AP344" s="44"/>
      <c r="AQ344" s="7">
        <f t="shared" si="85"/>
        <v>0</v>
      </c>
      <c r="AR344" s="84">
        <f>34*1.5</f>
        <v>51</v>
      </c>
      <c r="AS344" s="8">
        <f t="shared" si="84"/>
        <v>0</v>
      </c>
    </row>
    <row r="345" spans="1:45" x14ac:dyDescent="0.2">
      <c r="A345" s="142"/>
      <c r="B345" s="98" t="s">
        <v>29</v>
      </c>
      <c r="C345" s="59" t="s">
        <v>112</v>
      </c>
      <c r="D345" s="53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97" t="s">
        <v>130</v>
      </c>
      <c r="AI345" s="44"/>
      <c r="AJ345" s="44"/>
      <c r="AK345" s="27"/>
      <c r="AL345" s="27"/>
      <c r="AM345" s="44"/>
      <c r="AN345" s="44"/>
      <c r="AO345" s="44"/>
      <c r="AP345" s="44"/>
      <c r="AQ345" s="7">
        <f t="shared" si="85"/>
        <v>1</v>
      </c>
      <c r="AR345" s="82">
        <f>34*1</f>
        <v>34</v>
      </c>
      <c r="AS345" s="8">
        <f t="shared" si="84"/>
        <v>2.9411764705882353E-2</v>
      </c>
    </row>
    <row r="346" spans="1:45" ht="40.9" customHeight="1" x14ac:dyDescent="0.2">
      <c r="A346" s="142"/>
      <c r="B346" s="99" t="s">
        <v>104</v>
      </c>
      <c r="C346" s="59" t="s">
        <v>112</v>
      </c>
      <c r="D346" s="53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44"/>
      <c r="AJ346" s="44"/>
      <c r="AK346" s="27"/>
      <c r="AL346" s="27"/>
      <c r="AM346" s="44"/>
      <c r="AN346" s="44"/>
      <c r="AO346" s="44"/>
      <c r="AP346" s="44"/>
      <c r="AQ346" s="7">
        <f t="shared" si="85"/>
        <v>0</v>
      </c>
      <c r="AR346" s="82">
        <f t="shared" ref="AR346" si="89">34*1</f>
        <v>34</v>
      </c>
      <c r="AS346" s="8">
        <f t="shared" si="84"/>
        <v>0</v>
      </c>
    </row>
    <row r="347" spans="1:45" ht="30" customHeight="1" x14ac:dyDescent="0.2">
      <c r="A347" s="142"/>
      <c r="B347" s="99" t="s">
        <v>72</v>
      </c>
      <c r="C347" s="59" t="s">
        <v>112</v>
      </c>
      <c r="D347" s="53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44"/>
      <c r="AJ347" s="44"/>
      <c r="AK347" s="27"/>
      <c r="AL347" s="27"/>
      <c r="AM347" s="44"/>
      <c r="AN347" s="44"/>
      <c r="AO347" s="44"/>
      <c r="AP347" s="44"/>
      <c r="AQ347" s="7">
        <f t="shared" si="85"/>
        <v>0</v>
      </c>
      <c r="AR347" s="82">
        <f>34*2</f>
        <v>68</v>
      </c>
      <c r="AS347" s="8">
        <f t="shared" si="84"/>
        <v>0</v>
      </c>
    </row>
    <row r="348" spans="1:45" ht="18.75" customHeight="1" x14ac:dyDescent="0.2">
      <c r="A348" s="68"/>
      <c r="B348" s="69"/>
      <c r="C348" s="69"/>
      <c r="D348" s="69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Q348" s="67"/>
      <c r="R348" s="67"/>
      <c r="S348" s="67"/>
      <c r="T348" s="67"/>
      <c r="U348" s="67"/>
      <c r="V348" s="67"/>
      <c r="W348" s="67"/>
      <c r="X348" s="67"/>
      <c r="Y348" s="67"/>
      <c r="Z348" s="67"/>
      <c r="AA348" s="67"/>
      <c r="AB348" s="67"/>
      <c r="AC348" s="67"/>
      <c r="AD348" s="67"/>
      <c r="AE348" s="67"/>
      <c r="AF348" s="67"/>
      <c r="AG348" s="67"/>
      <c r="AH348" s="67"/>
      <c r="AI348" s="67"/>
      <c r="AJ348" s="67"/>
      <c r="AK348" s="67"/>
      <c r="AL348" s="67"/>
      <c r="AM348" s="68"/>
      <c r="AN348" s="68"/>
      <c r="AO348" s="68"/>
      <c r="AP348" s="68"/>
      <c r="AQ348" s="68"/>
      <c r="AR348" s="68"/>
      <c r="AS348" s="68"/>
    </row>
  </sheetData>
  <mergeCells count="310">
    <mergeCell ref="A313:A328"/>
    <mergeCell ref="B287:B288"/>
    <mergeCell ref="B289:B290"/>
    <mergeCell ref="B291:B292"/>
    <mergeCell ref="B293:B294"/>
    <mergeCell ref="A311:C312"/>
    <mergeCell ref="A310:D310"/>
    <mergeCell ref="B295:B296"/>
    <mergeCell ref="B297:B298"/>
    <mergeCell ref="B299:B300"/>
    <mergeCell ref="B301:B302"/>
    <mergeCell ref="B303:B304"/>
    <mergeCell ref="B305:B306"/>
    <mergeCell ref="B307:B308"/>
    <mergeCell ref="B219:B220"/>
    <mergeCell ref="B225:B227"/>
    <mergeCell ref="B255:B257"/>
    <mergeCell ref="B258:B260"/>
    <mergeCell ref="B261:B263"/>
    <mergeCell ref="B264:B266"/>
    <mergeCell ref="B267:B269"/>
    <mergeCell ref="B283:B284"/>
    <mergeCell ref="B285:B286"/>
    <mergeCell ref="B167:B168"/>
    <mergeCell ref="B169:B170"/>
    <mergeCell ref="B171:B172"/>
    <mergeCell ref="B183:B184"/>
    <mergeCell ref="B185:B186"/>
    <mergeCell ref="B215:B216"/>
    <mergeCell ref="B217:B218"/>
    <mergeCell ref="B205:B206"/>
    <mergeCell ref="B207:B208"/>
    <mergeCell ref="B209:B210"/>
    <mergeCell ref="B211:B212"/>
    <mergeCell ref="B213:B214"/>
    <mergeCell ref="B197:B198"/>
    <mergeCell ref="B199:B200"/>
    <mergeCell ref="B201:B202"/>
    <mergeCell ref="B203:B204"/>
    <mergeCell ref="B191:B192"/>
    <mergeCell ref="B173:B174"/>
    <mergeCell ref="B175:B176"/>
    <mergeCell ref="B177:B178"/>
    <mergeCell ref="B179:B180"/>
    <mergeCell ref="B181:B182"/>
    <mergeCell ref="A162:D162"/>
    <mergeCell ref="E162:AP162"/>
    <mergeCell ref="A63:A89"/>
    <mergeCell ref="B63:B65"/>
    <mergeCell ref="B66:B68"/>
    <mergeCell ref="B69:B71"/>
    <mergeCell ref="B72:B74"/>
    <mergeCell ref="A126:C127"/>
    <mergeCell ref="B75:B77"/>
    <mergeCell ref="B78:B80"/>
    <mergeCell ref="B81:B83"/>
    <mergeCell ref="B87:B89"/>
    <mergeCell ref="B97:B99"/>
    <mergeCell ref="A191:A220"/>
    <mergeCell ref="B193:B194"/>
    <mergeCell ref="B195:B196"/>
    <mergeCell ref="A165:A186"/>
    <mergeCell ref="B165:B166"/>
    <mergeCell ref="B35:B37"/>
    <mergeCell ref="Q61:T61"/>
    <mergeCell ref="U61:W61"/>
    <mergeCell ref="E60:AP60"/>
    <mergeCell ref="X61:AA61"/>
    <mergeCell ref="AB61:AD61"/>
    <mergeCell ref="AE61:AI61"/>
    <mergeCell ref="AJ61:AL61"/>
    <mergeCell ref="AM61:AP61"/>
    <mergeCell ref="A60:D60"/>
    <mergeCell ref="B38:B40"/>
    <mergeCell ref="B41:B43"/>
    <mergeCell ref="B44:B46"/>
    <mergeCell ref="B47:B49"/>
    <mergeCell ref="B50:B52"/>
    <mergeCell ref="B53:B55"/>
    <mergeCell ref="B56:B58"/>
    <mergeCell ref="B84:B86"/>
    <mergeCell ref="A125:D125"/>
    <mergeCell ref="AQ125:AQ127"/>
    <mergeCell ref="AQ60:AQ62"/>
    <mergeCell ref="AQ91:AQ93"/>
    <mergeCell ref="U163:W163"/>
    <mergeCell ref="X163:AA163"/>
    <mergeCell ref="AB163:AD163"/>
    <mergeCell ref="AE163:AI163"/>
    <mergeCell ref="AQ162:AQ164"/>
    <mergeCell ref="AQ29:AQ31"/>
    <mergeCell ref="AM163:AP163"/>
    <mergeCell ref="A12:A27"/>
    <mergeCell ref="B12:B13"/>
    <mergeCell ref="B14:B15"/>
    <mergeCell ref="B16:B17"/>
    <mergeCell ref="AC3:AM5"/>
    <mergeCell ref="A7:B7"/>
    <mergeCell ref="C7:D7"/>
    <mergeCell ref="A161:D161"/>
    <mergeCell ref="B149:B151"/>
    <mergeCell ref="B152:B154"/>
    <mergeCell ref="B155:B157"/>
    <mergeCell ref="B146:B148"/>
    <mergeCell ref="B143:B145"/>
    <mergeCell ref="B140:B142"/>
    <mergeCell ref="B137:B139"/>
    <mergeCell ref="A128:A160"/>
    <mergeCell ref="B131:B133"/>
    <mergeCell ref="B128:B130"/>
    <mergeCell ref="B158:B160"/>
    <mergeCell ref="B134:B136"/>
    <mergeCell ref="E125:AP125"/>
    <mergeCell ref="AN3:AO5"/>
    <mergeCell ref="A32:A58"/>
    <mergeCell ref="B32:B34"/>
    <mergeCell ref="A333:A347"/>
    <mergeCell ref="AR330:AR332"/>
    <mergeCell ref="A331:C332"/>
    <mergeCell ref="A330:D330"/>
    <mergeCell ref="B4:C4"/>
    <mergeCell ref="AR91:AR93"/>
    <mergeCell ref="AS91:AS93"/>
    <mergeCell ref="A92:B93"/>
    <mergeCell ref="C92:C93"/>
    <mergeCell ref="E92:H92"/>
    <mergeCell ref="I92:L92"/>
    <mergeCell ref="M92:P92"/>
    <mergeCell ref="Q92:T92"/>
    <mergeCell ref="U92:W92"/>
    <mergeCell ref="A91:D91"/>
    <mergeCell ref="E91:AP91"/>
    <mergeCell ref="X92:AA92"/>
    <mergeCell ref="AB92:AD92"/>
    <mergeCell ref="AE92:AI92"/>
    <mergeCell ref="AJ92:AL92"/>
    <mergeCell ref="AM92:AP92"/>
    <mergeCell ref="AR60:AR62"/>
    <mergeCell ref="AS60:AS62"/>
    <mergeCell ref="A61:B62"/>
    <mergeCell ref="AS330:AS332"/>
    <mergeCell ref="E331:H331"/>
    <mergeCell ref="I331:L331"/>
    <mergeCell ref="M331:P331"/>
    <mergeCell ref="Q331:T331"/>
    <mergeCell ref="U331:W331"/>
    <mergeCell ref="X331:AA331"/>
    <mergeCell ref="AB331:AD331"/>
    <mergeCell ref="E330:AP330"/>
    <mergeCell ref="AQ330:AQ332"/>
    <mergeCell ref="AE331:AI331"/>
    <mergeCell ref="AJ331:AL331"/>
    <mergeCell ref="AM331:AP331"/>
    <mergeCell ref="AS310:AS312"/>
    <mergeCell ref="E311:H311"/>
    <mergeCell ref="I311:L311"/>
    <mergeCell ref="M311:P311"/>
    <mergeCell ref="Q311:T311"/>
    <mergeCell ref="A277:A308"/>
    <mergeCell ref="Q275:T275"/>
    <mergeCell ref="U275:W275"/>
    <mergeCell ref="X275:AA275"/>
    <mergeCell ref="AB275:AD275"/>
    <mergeCell ref="AE275:AI275"/>
    <mergeCell ref="AJ275:AL275"/>
    <mergeCell ref="U311:W311"/>
    <mergeCell ref="X311:AA311"/>
    <mergeCell ref="AB311:AD311"/>
    <mergeCell ref="AE311:AI311"/>
    <mergeCell ref="AJ311:AL311"/>
    <mergeCell ref="AM311:AP311"/>
    <mergeCell ref="E310:AP310"/>
    <mergeCell ref="AQ310:AQ312"/>
    <mergeCell ref="AR310:AR312"/>
    <mergeCell ref="B277:B278"/>
    <mergeCell ref="B279:B280"/>
    <mergeCell ref="B281:B282"/>
    <mergeCell ref="AR274:AR276"/>
    <mergeCell ref="AS274:AS276"/>
    <mergeCell ref="A275:C276"/>
    <mergeCell ref="E275:H275"/>
    <mergeCell ref="I275:L275"/>
    <mergeCell ref="M275:P275"/>
    <mergeCell ref="A225:A272"/>
    <mergeCell ref="AM275:AP275"/>
    <mergeCell ref="B234:B236"/>
    <mergeCell ref="B237:B239"/>
    <mergeCell ref="B240:B242"/>
    <mergeCell ref="B243:B245"/>
    <mergeCell ref="B246:B248"/>
    <mergeCell ref="B249:B251"/>
    <mergeCell ref="B252:B254"/>
    <mergeCell ref="B228:B230"/>
    <mergeCell ref="B231:B233"/>
    <mergeCell ref="B270:B272"/>
    <mergeCell ref="A274:D274"/>
    <mergeCell ref="AR222:AR224"/>
    <mergeCell ref="AS222:AS224"/>
    <mergeCell ref="A223:C224"/>
    <mergeCell ref="E223:H223"/>
    <mergeCell ref="I223:L223"/>
    <mergeCell ref="M223:P223"/>
    <mergeCell ref="Q223:T223"/>
    <mergeCell ref="U223:W223"/>
    <mergeCell ref="X223:AA223"/>
    <mergeCell ref="AB223:AD223"/>
    <mergeCell ref="AE223:AI223"/>
    <mergeCell ref="AJ223:AL223"/>
    <mergeCell ref="AM223:AP223"/>
    <mergeCell ref="A222:D222"/>
    <mergeCell ref="E222:AP222"/>
    <mergeCell ref="AQ222:AQ224"/>
    <mergeCell ref="AR188:AR190"/>
    <mergeCell ref="AS188:AS190"/>
    <mergeCell ref="A189:C190"/>
    <mergeCell ref="E189:H189"/>
    <mergeCell ref="I189:L189"/>
    <mergeCell ref="M189:P189"/>
    <mergeCell ref="Q189:T189"/>
    <mergeCell ref="U189:W189"/>
    <mergeCell ref="X189:AA189"/>
    <mergeCell ref="AB189:AD189"/>
    <mergeCell ref="AE189:AI189"/>
    <mergeCell ref="AJ189:AL189"/>
    <mergeCell ref="AM189:AP189"/>
    <mergeCell ref="A188:D188"/>
    <mergeCell ref="E188:AP188"/>
    <mergeCell ref="AQ188:AQ190"/>
    <mergeCell ref="AR162:AR164"/>
    <mergeCell ref="AS162:AS164"/>
    <mergeCell ref="A163:C164"/>
    <mergeCell ref="E163:H163"/>
    <mergeCell ref="I163:L163"/>
    <mergeCell ref="M163:P163"/>
    <mergeCell ref="Q163:T163"/>
    <mergeCell ref="B121:B123"/>
    <mergeCell ref="A94:A123"/>
    <mergeCell ref="B100:B102"/>
    <mergeCell ref="B103:B105"/>
    <mergeCell ref="B94:B96"/>
    <mergeCell ref="B106:B108"/>
    <mergeCell ref="B109:B111"/>
    <mergeCell ref="B112:B114"/>
    <mergeCell ref="B115:B117"/>
    <mergeCell ref="B118:B120"/>
    <mergeCell ref="AR125:AR127"/>
    <mergeCell ref="AS125:AS127"/>
    <mergeCell ref="M126:P126"/>
    <mergeCell ref="Q126:T126"/>
    <mergeCell ref="U126:W126"/>
    <mergeCell ref="E126:H126"/>
    <mergeCell ref="AJ163:AL163"/>
    <mergeCell ref="AR29:AR31"/>
    <mergeCell ref="AJ30:AL30"/>
    <mergeCell ref="AM30:AP30"/>
    <mergeCell ref="A28:D28"/>
    <mergeCell ref="AS29:AS31"/>
    <mergeCell ref="E30:H30"/>
    <mergeCell ref="I30:L30"/>
    <mergeCell ref="M30:P30"/>
    <mergeCell ref="Q30:T30"/>
    <mergeCell ref="U30:W30"/>
    <mergeCell ref="X30:AA30"/>
    <mergeCell ref="AB30:AD30"/>
    <mergeCell ref="AE30:AI30"/>
    <mergeCell ref="A30:B31"/>
    <mergeCell ref="C30:C31"/>
    <mergeCell ref="A29:D29"/>
    <mergeCell ref="E29:AP29"/>
    <mergeCell ref="AS9:AS11"/>
    <mergeCell ref="A10:B11"/>
    <mergeCell ref="C10:C11"/>
    <mergeCell ref="E10:H10"/>
    <mergeCell ref="I10:L10"/>
    <mergeCell ref="M10:P10"/>
    <mergeCell ref="Q10:T10"/>
    <mergeCell ref="U10:W10"/>
    <mergeCell ref="X10:AA10"/>
    <mergeCell ref="AB10:AD10"/>
    <mergeCell ref="AM10:AP10"/>
    <mergeCell ref="A9:D9"/>
    <mergeCell ref="E9:AP9"/>
    <mergeCell ref="AQ9:AQ11"/>
    <mergeCell ref="AR9:AR11"/>
    <mergeCell ref="AE10:AI10"/>
    <mergeCell ref="AJ10:AL10"/>
    <mergeCell ref="G3:W3"/>
    <mergeCell ref="G5:W7"/>
    <mergeCell ref="B18:B19"/>
    <mergeCell ref="B20:B21"/>
    <mergeCell ref="B22:B23"/>
    <mergeCell ref="B24:B25"/>
    <mergeCell ref="B26:B27"/>
    <mergeCell ref="E274:AP274"/>
    <mergeCell ref="I126:L126"/>
    <mergeCell ref="X126:AA126"/>
    <mergeCell ref="AB126:AD126"/>
    <mergeCell ref="AE126:AI126"/>
    <mergeCell ref="AJ126:AL126"/>
    <mergeCell ref="AM126:AP126"/>
    <mergeCell ref="AP4:AQ4"/>
    <mergeCell ref="AQ274:AQ276"/>
    <mergeCell ref="X3:AB3"/>
    <mergeCell ref="X4:AB5"/>
    <mergeCell ref="C61:C62"/>
    <mergeCell ref="E61:H61"/>
    <mergeCell ref="I61:L61"/>
    <mergeCell ref="M61:P61"/>
    <mergeCell ref="AP5:AQ5"/>
    <mergeCell ref="X6:AB6"/>
  </mergeCells>
  <pageMargins left="0.25" right="0.25" top="0.51" bottom="0.75" header="0.3" footer="0.3"/>
  <pageSetup paperSize="9" scale="48" fitToHeight="0" orientation="landscape" r:id="rId1"/>
  <headerFooter>
    <oddHeader>&amp;C&amp;G</oddHeader>
  </headerFooter>
  <rowBreaks count="10" manualBreakCount="10">
    <brk id="28" max="50" man="1"/>
    <brk id="59" max="50" man="1"/>
    <brk id="90" max="50" man="1"/>
    <brk id="124" max="50" man="1"/>
    <brk id="161" max="16383" man="1"/>
    <brk id="187" max="16383" man="1"/>
    <brk id="221" max="16383" man="1"/>
    <brk id="273" max="16383" man="1"/>
    <brk id="309" max="50" man="1"/>
    <brk id="329" max="5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Валя Гамлетовна</cp:lastModifiedBy>
  <cp:lastPrinted>2025-07-31T04:29:37Z</cp:lastPrinted>
  <dcterms:created xsi:type="dcterms:W3CDTF">2024-09-28T08:38:22Z</dcterms:created>
  <dcterms:modified xsi:type="dcterms:W3CDTF">2026-10-02T05:10:00Z</dcterms:modified>
</cp:coreProperties>
</file>